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195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calcPr calcId="125725" calcOnSave="0"/>
</workbook>
</file>

<file path=xl/calcChain.xml><?xml version="1.0" encoding="utf-8"?>
<calcChain xmlns="http://schemas.openxmlformats.org/spreadsheetml/2006/main">
  <c r="M21" i="3"/>
  <c r="L21"/>
  <c r="K21"/>
  <c r="J21"/>
  <c r="I21"/>
  <c r="H21"/>
  <c r="G21"/>
  <c r="F21"/>
  <c r="E21"/>
  <c r="D21"/>
  <c r="C21"/>
  <c r="B21"/>
  <c r="Q84" i="1"/>
  <c r="Q85"/>
  <c r="C17" i="3"/>
  <c r="D17"/>
  <c r="E17"/>
  <c r="F17"/>
  <c r="G17"/>
  <c r="H17"/>
  <c r="I17"/>
  <c r="J17"/>
  <c r="K17"/>
  <c r="L17"/>
  <c r="M17"/>
  <c r="N17"/>
  <c r="B17"/>
  <c r="C18"/>
  <c r="D18"/>
  <c r="E18"/>
  <c r="F18"/>
  <c r="G18"/>
  <c r="H18"/>
  <c r="I18"/>
  <c r="J18"/>
  <c r="K18"/>
  <c r="L18"/>
  <c r="M18"/>
  <c r="N18"/>
  <c r="B18"/>
  <c r="E83" i="1"/>
  <c r="F83"/>
  <c r="H83"/>
  <c r="I83"/>
  <c r="J83"/>
  <c r="L83"/>
  <c r="M83"/>
  <c r="N83"/>
  <c r="O83"/>
  <c r="P83"/>
  <c r="C15" i="3"/>
  <c r="D15"/>
  <c r="E15"/>
  <c r="F15"/>
  <c r="G15"/>
  <c r="H15"/>
  <c r="I15"/>
  <c r="J15"/>
  <c r="K15"/>
  <c r="L15"/>
  <c r="M15"/>
  <c r="B15"/>
  <c r="P94" i="1" l="1"/>
  <c r="O97" i="2" l="1"/>
  <c r="N70"/>
  <c r="G70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O94"/>
  <c r="N94"/>
  <c r="M94"/>
  <c r="L94"/>
  <c r="I94"/>
  <c r="E94"/>
  <c r="A88"/>
  <c r="Q87"/>
  <c r="A87"/>
  <c r="A86"/>
  <c r="A85"/>
  <c r="A84"/>
  <c r="K83"/>
  <c r="G83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Q65" s="1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Q56" s="1"/>
  <c r="A56"/>
  <c r="Q55"/>
  <c r="A55"/>
  <c r="Q54"/>
  <c r="A54"/>
  <c r="A53"/>
  <c r="Q52"/>
  <c r="A52"/>
  <c r="Q51"/>
  <c r="A51"/>
  <c r="Q50"/>
  <c r="A50"/>
  <c r="Q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A38"/>
  <c r="Q37"/>
  <c r="A37"/>
  <c r="Q36"/>
  <c r="A36"/>
  <c r="Q35"/>
  <c r="A35"/>
  <c r="Q34"/>
  <c r="A34"/>
  <c r="P33"/>
  <c r="P81" s="1"/>
  <c r="O33"/>
  <c r="N33"/>
  <c r="N81" s="1"/>
  <c r="M33"/>
  <c r="L33"/>
  <c r="L81" s="1"/>
  <c r="K33"/>
  <c r="J33"/>
  <c r="J81" s="1"/>
  <c r="I33"/>
  <c r="H33"/>
  <c r="H81" s="1"/>
  <c r="G33"/>
  <c r="F33"/>
  <c r="F81" s="1"/>
  <c r="E33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A25"/>
  <c r="Q24"/>
  <c r="A24"/>
  <c r="Q23"/>
  <c r="A23"/>
  <c r="Q22"/>
  <c r="A22"/>
  <c r="P21"/>
  <c r="O21"/>
  <c r="O29" s="1"/>
  <c r="N21"/>
  <c r="M21"/>
  <c r="M29" s="1"/>
  <c r="L21"/>
  <c r="K21"/>
  <c r="K29" s="1"/>
  <c r="J21"/>
  <c r="I21"/>
  <c r="I29" s="1"/>
  <c r="H21"/>
  <c r="G21"/>
  <c r="G29" s="1"/>
  <c r="F21"/>
  <c r="E21"/>
  <c r="E29" s="1"/>
  <c r="A21"/>
  <c r="Q20"/>
  <c r="A20"/>
  <c r="Q19"/>
  <c r="A19"/>
  <c r="Q18"/>
  <c r="A18"/>
  <c r="Q17"/>
  <c r="A17"/>
  <c r="Q38" l="1"/>
  <c r="F29"/>
  <c r="F95" s="1"/>
  <c r="H29"/>
  <c r="H95" s="1"/>
  <c r="J29"/>
  <c r="J95" s="1"/>
  <c r="L29"/>
  <c r="L95" s="1"/>
  <c r="N29"/>
  <c r="P29"/>
  <c r="P95" s="1"/>
  <c r="Q25"/>
  <c r="E81"/>
  <c r="E95" s="1"/>
  <c r="G81"/>
  <c r="G95" s="1"/>
  <c r="I81"/>
  <c r="I95" s="1"/>
  <c r="K81"/>
  <c r="K95" s="1"/>
  <c r="M81"/>
  <c r="M95" s="1"/>
  <c r="O81"/>
  <c r="O95" s="1"/>
  <c r="O23" i="2"/>
  <c r="N95" i="1"/>
  <c r="Q94"/>
  <c r="Q83"/>
  <c r="Q88"/>
  <c r="Q21"/>
  <c r="Q33"/>
  <c r="R91" l="1"/>
  <c r="R90"/>
  <c r="Q29"/>
  <c r="Q81"/>
  <c r="Q95"/>
  <c r="S90" l="1"/>
  <c r="S91"/>
</calcChain>
</file>

<file path=xl/sharedStrings.xml><?xml version="1.0" encoding="utf-8"?>
<sst xmlns="http://schemas.openxmlformats.org/spreadsheetml/2006/main" count="580" uniqueCount="332">
  <si>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</si>
  <si>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</si>
  <si>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</si>
  <si>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</si>
  <si>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</si>
  <si>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</si>
  <si>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</si>
  <si>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</si>
  <si>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</si>
  <si>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</si>
  <si>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</si>
  <si>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</si>
  <si>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</si>
  <si>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</si>
  <si>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</si>
  <si>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</si>
  <si>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</si>
  <si>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</si>
  <si>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</si>
  <si>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</si>
  <si>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</si>
  <si>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</si>
  <si>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</si>
  <si>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</si>
  <si>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</si>
  <si>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</si>
  <si>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</si>
  <si>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</si>
  <si>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</si>
  <si>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</si>
  <si>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</si>
  <si>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</si>
  <si>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</si>
  <si>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</si>
  <si>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</si>
  <si>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</si>
  <si>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</si>
  <si>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</si>
  <si>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</si>
  <si>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</si>
  <si>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</si>
  <si>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</si>
  <si>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</si>
  <si>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</si>
  <si>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</si>
  <si>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</si>
  <si>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</si>
  <si>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</si>
  <si>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</si>
  <si>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</si>
  <si>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</si>
  <si>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</si>
  <si>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</si>
  <si>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</si>
  <si>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</si>
  <si>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</si>
  <si>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</si>
  <si>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</si>
  <si>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</si>
  <si>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</si>
  <si>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</si>
  <si>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</si>
  <si>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</si>
  <si>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</si>
  <si>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</si>
  <si>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</si>
  <si>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</si>
  <si>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</si>
  <si>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</si>
  <si>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</si>
  <si>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</si>
  <si>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</si>
  <si>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</si>
  <si>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</si>
  <si>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</si>
  <si>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</si>
  <si>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</si>
  <si>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</si>
  <si>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</si>
  <si>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</si>
  <si>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</si>
  <si>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</si>
  <si>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</si>
  <si>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</si>
  <si>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</si>
  <si>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</si>
  <si>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</si>
  <si>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</si>
  <si>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</si>
  <si>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</si>
  <si>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</si>
  <si>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</si>
  <si>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</si>
  <si>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</si>
  <si>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</si>
  <si>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</si>
  <si>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</si>
  <si>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</si>
  <si>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</si>
  <si>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</si>
  <si>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</si>
  <si>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</si>
  <si>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</si>
  <si>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</si>
  <si>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</si>
  <si>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</si>
  <si>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</si>
  <si>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</si>
  <si>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</si>
  <si>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</si>
  <si>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</si>
  <si>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</si>
  <si>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</si>
  <si>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</si>
  <si>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</si>
  <si>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</si>
  <si>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</si>
  <si>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</si>
  <si>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</si>
  <si>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</si>
  <si>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</si>
  <si>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</si>
  <si>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</si>
  <si>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</si>
  <si>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</si>
  <si>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</si>
  <si>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</si>
  <si>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</si>
  <si>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</si>
  <si>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</si>
  <si>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</si>
  <si>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</si>
  <si>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</si>
  <si>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</si>
  <si>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</si>
  <si>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</si>
  <si>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</si>
  <si>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</si>
  <si>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</si>
  <si>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</si>
  <si>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</si>
  <si>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</si>
  <si>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</si>
  <si>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</si>
  <si>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</si>
  <si>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</si>
  <si>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</si>
  <si>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</si>
  <si>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</si>
  <si>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</si>
  <si>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</si>
  <si>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</si>
  <si>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</si>
  <si>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</si>
  <si>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</si>
  <si>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</si>
  <si>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</si>
  <si>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</si>
  <si>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</si>
  <si>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</si>
  <si>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</si>
  <si>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</si>
  <si>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</si>
  <si>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</si>
  <si>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</si>
  <si>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</si>
  <si>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</si>
  <si>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</si>
  <si>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</si>
  <si>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</si>
  <si>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</si>
  <si>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</si>
  <si>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</si>
  <si>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</si>
  <si>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</si>
  <si>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</si>
  <si>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</si>
  <si>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</si>
  <si>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</si>
  <si>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</si>
  <si>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</si>
  <si>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</si>
  <si>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</si>
  <si>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</si>
  <si>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</si>
  <si>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</si>
  <si>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</si>
  <si>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</si>
  <si>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</si>
  <si>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</si>
  <si>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</si>
  <si>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</si>
  <si>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</si>
  <si>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</si>
  <si>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</si>
  <si>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</si>
  <si>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</si>
  <si>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</si>
  <si>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</si>
  <si>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</si>
  <si>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</si>
  <si>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</si>
  <si>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</si>
  <si>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</si>
  <si>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</si>
  <si>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</si>
  <si>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</si>
  <si>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</si>
  <si>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</si>
  <si>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</si>
  <si>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</si>
  <si>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</si>
  <si>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</si>
  <si>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</si>
  <si>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</si>
  <si>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</si>
  <si>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</si>
  <si>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</si>
  <si>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</si>
  <si>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</si>
  <si>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</si>
  <si>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</si>
  <si>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</si>
  <si>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</si>
  <si>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</si>
  <si>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</si>
  <si>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</si>
  <si>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</si>
  <si>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</si>
  <si>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</si>
  <si>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</si>
  <si>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</si>
  <si>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</si>
  <si>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</si>
  <si>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</si>
  <si>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</si>
  <si>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</si>
  <si>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</si>
  <si>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</si>
  <si>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</si>
  <si>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</si>
  <si>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</si>
  <si>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</si>
  <si>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</si>
  <si>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</si>
  <si>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</si>
  <si>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</si>
  <si>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</si>
  <si>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</si>
  <si>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</si>
  <si>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</si>
  <si>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</si>
  <si>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</si>
  <si>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</si>
  <si>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</si>
  <si>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</si>
  <si>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</si>
  <si>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</si>
  <si>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</si>
  <si>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</si>
  <si>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</si>
  <si>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</si>
  <si>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</si>
  <si>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</si>
  <si>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</si>
  <si>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</si>
  <si>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</si>
  <si>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</si>
  <si>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</si>
  <si>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</si>
  <si>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</si>
  <si>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</si>
  <si>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</si>
  <si>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</si>
  <si>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</si>
  <si>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</si>
  <si>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</si>
  <si>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</si>
  <si>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</si>
  <si>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</si>
  <si>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</si>
  <si>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</si>
  <si>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</si>
  <si>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</si>
  <si>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</si>
  <si>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</si>
  <si>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</si>
  <si>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</si>
  <si>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</si>
  <si>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</si>
  <si>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</si>
  <si>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</si>
  <si>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</si>
  <si>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</si>
  <si>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</si>
  <si>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</si>
  <si>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</si>
  <si>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</si>
  <si>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</si>
  <si>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</si>
  <si>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</si>
  <si>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</si>
  <si>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</si>
  <si>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</si>
  <si>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</si>
  <si>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</si>
  <si>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</si>
  <si>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</si>
  <si>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</si>
  <si>
    <t>TOTALE CONSUMI SANITARI</t>
  </si>
  <si>
    <t>TOTALE CONSUMI NON SANITARI</t>
  </si>
  <si>
    <t>TOTALE COSTI PRESTAZIONI SANITARIE</t>
  </si>
  <si>
    <t>TOTALE COSTI PER SERVIZI SANITARI</t>
  </si>
  <si>
    <t>TOTALE COSTI PER SERVIZI NON SANITARI</t>
  </si>
  <si>
    <t xml:space="preserve">TOTALE PERSONALE RUOLO SANITARIO </t>
  </si>
  <si>
    <t xml:space="preserve">TOTALE PERSONALE RUOLO PROFESSIONALE </t>
  </si>
  <si>
    <t>TOTALE PERSONALE RUOLO TECNICO</t>
  </si>
  <si>
    <t>TOTALE PERSONALE RUOLO AMMINISTRATIVO</t>
  </si>
  <si>
    <t xml:space="preserve">TOTALE AMMORTAMENTI </t>
  </si>
  <si>
    <t xml:space="preserve">TOTALE SOPRAVV. E INSUSS. </t>
  </si>
  <si>
    <t>TOTALE ALTRI COSTI</t>
  </si>
  <si>
    <t>Ass. ospedaliera per acuti in degenza ordinaria</t>
  </si>
  <si>
    <t>Ass. ospedaliera per acuti in degenza ordinaria DH (ripartizione sullabase del valore prodotto )</t>
  </si>
  <si>
    <t>LA36010 - Assistenza Ospedaliera per acuti in Day-Surgery</t>
  </si>
  <si>
    <t>LA36000 - Assistenza farmaceutica (ass.za distrettuale)</t>
  </si>
  <si>
    <t>Assistenza specialistica - Attivita' clinica</t>
  </si>
  <si>
    <t>LA36011 - Ass. territoriale SemiResidenziale - Ass.za Anziani</t>
  </si>
  <si>
    <t>LA36009 - Assistenza terrioriale residenziale - Ass.za Anziani</t>
  </si>
  <si>
    <t>LA36001 - REPARTI_LUNGODEGENZA</t>
  </si>
  <si>
    <t>LA36007 - PUNTO_PRIMO_INT DA SUDDIVIDERE IN RICOVERI E NON (DATO 2013 26% RICOVERATI)</t>
  </si>
  <si>
    <t>Assistenza specialistica - Attivita' di laboratorio</t>
  </si>
  <si>
    <t>Assistenza specialistica - Attivita' di diagnostica strumentale e per immagini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</si>
</sst>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0" fillId="2" borderId="10" xfId="0" applyFill="1" applyBorder="1" applyAlignment="1"/>
    <xf numFmtId="0" fontId="8" fillId="0" borderId="21" xfId="0" applyFont="1" applyFill="1" applyBorder="1" applyAlignment="1">
      <alignment horizontal="center" vertical="top" wrapText="1"/>
    </xf>
    <xf numFmtId="41" fontId="13" fillId="0" borderId="21" xfId="1" applyFont="1" applyBorder="1" applyAlignment="1">
      <alignment vertical="top" wrapText="1"/>
    </xf>
    <xf numFmtId="41" fontId="14" fillId="0" borderId="31" xfId="1" applyFont="1" applyBorder="1" applyAlignment="1">
      <alignment vertical="center" wrapText="1"/>
    </xf>
    <xf numFmtId="41" fontId="14" fillId="0" borderId="33" xfId="1" applyFont="1" applyBorder="1" applyAlignment="1">
      <alignment vertical="center" wrapText="1"/>
    </xf>
    <xf numFmtId="41" fontId="2" fillId="4" borderId="32" xfId="1" applyFont="1" applyFill="1" applyBorder="1" applyAlignment="1" applyProtection="1">
      <alignment vertical="center" wrapText="1"/>
      <protection locked="0"/>
    </xf>
    <xf numFmtId="41" fontId="2" fillId="4" borderId="30" xfId="1" applyFont="1" applyFill="1" applyBorder="1" applyAlignment="1" applyProtection="1">
      <alignment vertical="center" wrapText="1"/>
      <protection locked="0"/>
    </xf>
    <xf numFmtId="41" fontId="2" fillId="2" borderId="32" xfId="1" applyFont="1" applyFill="1" applyBorder="1" applyAlignment="1" applyProtection="1">
      <alignment vertical="center" wrapText="1"/>
    </xf>
    <xf numFmtId="41" fontId="2" fillId="2" borderId="24" xfId="1" applyFont="1" applyFill="1" applyBorder="1" applyAlignment="1" applyProtection="1">
      <alignment vertical="center" wrapText="1"/>
    </xf>
    <xf numFmtId="41" fontId="2" fillId="2" borderId="22" xfId="1" applyFont="1" applyFill="1" applyBorder="1" applyAlignment="1" applyProtection="1">
      <alignment vertical="center" wrapText="1"/>
    </xf>
    <xf numFmtId="41" fontId="2" fillId="2" borderId="23" xfId="1" applyFont="1" applyFill="1" applyBorder="1" applyAlignment="1" applyProtection="1">
      <alignment vertical="center" wrapText="1"/>
    </xf>
    <xf numFmtId="41" fontId="15" fillId="0" borderId="21" xfId="1" applyFont="1" applyBorder="1" applyAlignment="1">
      <alignment vertical="top" wrapText="1"/>
    </xf>
    <xf numFmtId="0" fontId="16" fillId="0" borderId="21" xfId="0" applyFont="1" applyFill="1" applyBorder="1" applyAlignment="1">
      <alignment horizontal="center" vertical="top" wrapText="1"/>
    </xf>
    <xf numFmtId="41" fontId="11" fillId="0" borderId="9" xfId="1" applyFont="1" applyBorder="1" applyAlignment="1">
      <alignment vertical="top" wrapText="1"/>
    </xf>
    <xf numFmtId="41" fontId="14" fillId="0" borderId="34" xfId="1" applyFont="1" applyBorder="1" applyAlignment="1">
      <alignment vertical="center" wrapText="1"/>
    </xf>
    <xf numFmtId="41" fontId="14" fillId="0" borderId="28" xfId="1" applyFont="1" applyBorder="1" applyAlignment="1">
      <alignment vertical="center" wrapText="1"/>
    </xf>
    <xf numFmtId="41" fontId="14" fillId="0" borderId="35" xfId="1" applyFont="1" applyBorder="1" applyAlignment="1">
      <alignment vertical="center" wrapText="1"/>
    </xf>
    <xf numFmtId="0" fontId="13" fillId="0" borderId="21" xfId="0" applyFont="1" applyBorder="1" applyAlignment="1">
      <alignment vertical="top" wrapText="1"/>
    </xf>
    <xf numFmtId="41" fontId="2" fillId="3" borderId="22" xfId="1" applyFont="1" applyFill="1" applyBorder="1" applyAlignment="1">
      <alignment vertical="center" wrapText="1"/>
    </xf>
    <xf numFmtId="41" fontId="2" fillId="3" borderId="23" xfId="1" applyFont="1" applyFill="1" applyBorder="1" applyAlignment="1">
      <alignment vertical="center" wrapText="1"/>
    </xf>
    <xf numFmtId="41" fontId="2" fillId="3" borderId="2" xfId="1" applyFont="1" applyFill="1" applyBorder="1" applyAlignment="1">
      <alignment vertical="center" wrapText="1"/>
    </xf>
    <xf numFmtId="41" fontId="14" fillId="3" borderId="36" xfId="1" applyFont="1" applyFill="1" applyBorder="1" applyAlignment="1">
      <alignment vertical="center" wrapText="1"/>
    </xf>
    <xf numFmtId="0" fontId="15" fillId="0" borderId="21" xfId="0" applyFont="1" applyBorder="1" applyAlignment="1">
      <alignment vertical="top" wrapText="1"/>
    </xf>
    <xf numFmtId="41" fontId="2" fillId="4" borderId="24" xfId="1" applyFont="1" applyFill="1" applyBorder="1" applyAlignment="1" applyProtection="1">
      <alignment vertical="center" wrapText="1"/>
      <protection locked="0"/>
    </xf>
    <xf numFmtId="41" fontId="14" fillId="3" borderId="33" xfId="1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top" wrapText="1"/>
    </xf>
    <xf numFmtId="0" fontId="15" fillId="0" borderId="21" xfId="0" applyFont="1" applyFill="1" applyBorder="1" applyAlignment="1">
      <alignment vertical="top" wrapText="1"/>
    </xf>
    <xf numFmtId="41" fontId="2" fillId="3" borderId="21" xfId="1" applyFont="1" applyFill="1" applyBorder="1" applyAlignment="1">
      <alignment vertical="center" wrapText="1"/>
    </xf>
    <xf numFmtId="41" fontId="2" fillId="3" borderId="30" xfId="1" applyFont="1" applyFill="1" applyBorder="1" applyAlignment="1">
      <alignment vertical="center" wrapText="1"/>
    </xf>
    <xf numFmtId="41" fontId="2" fillId="3" borderId="24" xfId="1" applyFont="1" applyFill="1" applyBorder="1" applyAlignment="1">
      <alignment vertical="center" wrapText="1"/>
    </xf>
    <xf numFmtId="0" fontId="15" fillId="0" borderId="37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41" fontId="14" fillId="0" borderId="38" xfId="1" applyFont="1" applyBorder="1" applyAlignment="1">
      <alignment vertical="center" wrapText="1"/>
    </xf>
    <xf numFmtId="41" fontId="2" fillId="2" borderId="29" xfId="1" applyFont="1" applyFill="1" applyBorder="1" applyAlignment="1" applyProtection="1">
      <alignment vertical="center" wrapText="1"/>
    </xf>
    <xf numFmtId="41" fontId="2" fillId="2" borderId="4" xfId="1" applyFont="1" applyFill="1" applyBorder="1" applyAlignment="1" applyProtection="1">
      <alignment vertical="center" wrapText="1"/>
    </xf>
    <xf numFmtId="41" fontId="2" fillId="3" borderId="32" xfId="1" applyFont="1" applyFill="1" applyBorder="1" applyAlignment="1">
      <alignment vertical="center" wrapText="1"/>
    </xf>
    <xf numFmtId="0" fontId="0" fillId="2" borderId="0" xfId="0" applyFill="1" applyAlignment="1"/>
    <xf numFmtId="0" fontId="11" fillId="0" borderId="34" xfId="0" applyFont="1" applyBorder="1" applyAlignment="1">
      <alignment vertical="top" wrapText="1"/>
    </xf>
    <xf numFmtId="41" fontId="14" fillId="0" borderId="22" xfId="1" applyFont="1" applyBorder="1" applyAlignment="1">
      <alignment vertical="center" wrapText="1"/>
    </xf>
    <xf numFmtId="41" fontId="14" fillId="0" borderId="36" xfId="1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41" fontId="14" fillId="0" borderId="6" xfId="1" applyFont="1" applyBorder="1" applyAlignment="1">
      <alignment vertical="center" wrapText="1"/>
    </xf>
    <xf numFmtId="41" fontId="14" fillId="0" borderId="39" xfId="1" applyFont="1" applyBorder="1" applyAlignment="1">
      <alignment vertical="center" wrapText="1"/>
    </xf>
    <xf numFmtId="41" fontId="14" fillId="0" borderId="40" xfId="1" applyFont="1" applyBorder="1" applyAlignment="1">
      <alignment vertical="center" wrapText="1"/>
    </xf>
    <xf numFmtId="41" fontId="14" fillId="0" borderId="41" xfId="1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41" fontId="14" fillId="0" borderId="0" xfId="1" applyFont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 applyProtection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8" fillId="2" borderId="0" xfId="0" quotePrefix="1" applyFont="1" applyFill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12" fillId="0" borderId="21" xfId="0" quotePrefix="1" applyFont="1" applyFill="1" applyBorder="1" applyAlignment="1">
      <alignment horizontal="center" vertical="top" wrapText="1"/>
    </xf>
    <xf numFmtId="41" fontId="2" fillId="5" borderId="29" xfId="1" applyFont="1" applyFill="1" applyBorder="1" applyAlignment="1" applyProtection="1">
      <alignment vertical="center" wrapText="1"/>
    </xf>
    <xf numFmtId="41" fontId="2" fillId="5" borderId="30" xfId="1" applyFont="1" applyFill="1" applyBorder="1" applyAlignment="1" applyProtection="1">
      <alignment vertical="center" wrapText="1"/>
    </xf>
    <xf numFmtId="41" fontId="2" fillId="5" borderId="32" xfId="1" applyFont="1" applyFill="1" applyBorder="1" applyAlignment="1" applyProtection="1">
      <alignment vertical="center" wrapText="1"/>
    </xf>
    <xf numFmtId="0" fontId="8" fillId="0" borderId="21" xfId="0" quotePrefix="1" applyFont="1" applyFill="1" applyBorder="1" applyAlignment="1">
      <alignment horizontal="center" vertical="top" wrapText="1"/>
    </xf>
    <xf numFmtId="0" fontId="8" fillId="3" borderId="21" xfId="0" quotePrefix="1" applyFont="1" applyFill="1" applyBorder="1" applyAlignment="1">
      <alignment horizontal="center" vertical="top" wrapText="1"/>
    </xf>
    <xf numFmtId="41" fontId="15" fillId="2" borderId="21" xfId="1" applyFont="1" applyFill="1" applyBorder="1" applyAlignment="1">
      <alignment vertical="top" wrapText="1"/>
    </xf>
    <xf numFmtId="0" fontId="16" fillId="0" borderId="21" xfId="0" quotePrefix="1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vertical="top" wrapText="1"/>
    </xf>
    <xf numFmtId="41" fontId="2" fillId="5" borderId="24" xfId="1" applyFont="1" applyFill="1" applyBorder="1" applyAlignment="1" applyProtection="1">
      <alignment vertical="center" wrapText="1"/>
    </xf>
    <xf numFmtId="0" fontId="12" fillId="3" borderId="21" xfId="0" quotePrefix="1" applyFont="1" applyFill="1" applyBorder="1" applyAlignment="1">
      <alignment horizontal="center" vertical="top" wrapText="1"/>
    </xf>
    <xf numFmtId="0" fontId="16" fillId="0" borderId="34" xfId="0" quotePrefix="1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quotePrefix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8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2" fillId="0" borderId="21" xfId="0" applyFont="1" applyBorder="1" applyAlignment="1">
      <alignment horizontal="center" vertical="top" wrapText="1"/>
    </xf>
    <xf numFmtId="0" fontId="15" fillId="0" borderId="48" xfId="0" applyFont="1" applyBorder="1" applyAlignment="1">
      <alignment horizontal="justify" vertical="top" wrapText="1"/>
    </xf>
    <xf numFmtId="41" fontId="14" fillId="0" borderId="56" xfId="1" applyFont="1" applyBorder="1" applyAlignment="1">
      <alignment vertical="center" wrapText="1"/>
    </xf>
    <xf numFmtId="0" fontId="12" fillId="0" borderId="22" xfId="0" applyFont="1" applyBorder="1" applyAlignment="1">
      <alignment horizontal="center" vertical="top" wrapText="1"/>
    </xf>
    <xf numFmtId="0" fontId="15" fillId="0" borderId="51" xfId="0" applyFont="1" applyBorder="1" applyAlignment="1">
      <alignment horizontal="justify" vertical="top" wrapText="1"/>
    </xf>
    <xf numFmtId="41" fontId="14" fillId="0" borderId="26" xfId="1" applyFont="1" applyBorder="1" applyAlignment="1">
      <alignment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41" fontId="14" fillId="0" borderId="58" xfId="1" applyFont="1" applyBorder="1" applyAlignment="1">
      <alignment vertical="center" wrapText="1"/>
    </xf>
    <xf numFmtId="0" fontId="16" fillId="0" borderId="5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justify" vertical="top" wrapText="1"/>
    </xf>
    <xf numFmtId="0" fontId="16" fillId="0" borderId="43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2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0" fillId="0" borderId="48" xfId="0" applyBorder="1" applyAlignment="1">
      <alignment horizontal="center" vertical="top" wrapText="1"/>
    </xf>
    <xf numFmtId="0" fontId="0" fillId="0" borderId="48" xfId="0" applyBorder="1" applyAlignment="1">
      <alignment horizontal="justify" vertical="top" wrapText="1"/>
    </xf>
    <xf numFmtId="0" fontId="12" fillId="0" borderId="48" xfId="0" applyFont="1" applyFill="1" applyBorder="1" applyAlignment="1">
      <alignment horizontal="center" vertical="top" wrapText="1"/>
    </xf>
    <xf numFmtId="0" fontId="8" fillId="0" borderId="48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justify" vertical="top" wrapText="1"/>
    </xf>
    <xf numFmtId="0" fontId="12" fillId="0" borderId="63" xfId="0" applyFont="1" applyFill="1" applyBorder="1" applyAlignment="1">
      <alignment horizontal="center" vertical="top" wrapText="1"/>
    </xf>
    <xf numFmtId="41" fontId="2" fillId="4" borderId="63" xfId="1" applyFont="1" applyFill="1" applyBorder="1" applyAlignment="1" applyProtection="1">
      <alignment vertical="center" wrapText="1"/>
      <protection locked="0"/>
    </xf>
    <xf numFmtId="41" fontId="2" fillId="4" borderId="63" xfId="1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6" fillId="0" borderId="57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8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8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2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6" fillId="0" borderId="57" xfId="0" applyFont="1" applyFill="1" applyBorder="1" applyAlignment="1">
      <alignment horizontal="center" vertical="top" wrapText="1"/>
    </xf>
    <xf numFmtId="41" fontId="14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41" fontId="5" fillId="0" borderId="53" xfId="2" applyNumberFormat="1" applyFont="1" applyBorder="1" applyAlignment="1" applyProtection="1">
      <alignment horizontal="right" vertical="center" wrapText="1"/>
      <protection locked="0"/>
    </xf>
    <xf numFmtId="41" fontId="5" fillId="0" borderId="54" xfId="2" applyNumberFormat="1" applyFont="1" applyBorder="1" applyAlignment="1" applyProtection="1">
      <alignment horizontal="right" vertical="center" wrapText="1"/>
      <protection locked="0"/>
    </xf>
    <xf numFmtId="41" fontId="5" fillId="0" borderId="30" xfId="2" applyNumberFormat="1" applyFont="1" applyBorder="1" applyAlignment="1" applyProtection="1">
      <alignment horizontal="right" vertical="center" wrapText="1"/>
      <protection locked="0"/>
    </xf>
    <xf numFmtId="41" fontId="5" fillId="0" borderId="24" xfId="2" applyNumberFormat="1" applyFont="1" applyBorder="1" applyAlignment="1" applyProtection="1">
      <alignment horizontal="right" vertical="center" wrapText="1"/>
      <protection locked="0"/>
    </xf>
    <xf numFmtId="41" fontId="14" fillId="0" borderId="33" xfId="1" applyFont="1" applyFill="1" applyBorder="1" applyAlignment="1">
      <alignment vertical="center" wrapText="1"/>
    </xf>
    <xf numFmtId="41" fontId="14" fillId="4" borderId="48" xfId="1" applyFont="1" applyFill="1" applyBorder="1" applyAlignment="1" applyProtection="1">
      <alignment vertical="center" wrapText="1"/>
      <protection locked="0"/>
    </xf>
    <xf numFmtId="0" fontId="21" fillId="0" borderId="48" xfId="0" applyFont="1" applyBorder="1" applyAlignment="1">
      <alignment horizontal="justify" vertical="top" wrapText="1"/>
    </xf>
    <xf numFmtId="165" fontId="0" fillId="2" borderId="0" xfId="3" applyNumberFormat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166" fontId="0" fillId="0" borderId="24" xfId="4" applyNumberFormat="1" applyFont="1" applyBorder="1" applyAlignment="1">
      <alignment vertical="center" wrapText="1"/>
    </xf>
    <xf numFmtId="166" fontId="0" fillId="0" borderId="0" xfId="0" applyNumberFormat="1"/>
    <xf numFmtId="0" fontId="11" fillId="0" borderId="11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/>
    <xf numFmtId="0" fontId="0" fillId="2" borderId="0" xfId="0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3" fillId="0" borderId="6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justify" vertical="top" wrapText="1"/>
    </xf>
    <xf numFmtId="0" fontId="20" fillId="0" borderId="21" xfId="0" applyFont="1" applyBorder="1" applyAlignment="1">
      <alignment horizontal="justify" vertical="top" wrapText="1"/>
    </xf>
    <xf numFmtId="0" fontId="20" fillId="0" borderId="61" xfId="0" applyFont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20" fillId="0" borderId="22" xfId="0" applyFont="1" applyBorder="1" applyAlignment="1">
      <alignment horizontal="justify" vertical="top" wrapText="1"/>
    </xf>
    <xf numFmtId="0" fontId="20" fillId="0" borderId="49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left" vertical="top" wrapText="1"/>
    </xf>
    <xf numFmtId="0" fontId="20" fillId="0" borderId="5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4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justify" vertical="top" wrapText="1"/>
    </xf>
    <xf numFmtId="0" fontId="11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justify" vertical="top" wrapText="1"/>
    </xf>
    <xf numFmtId="0" fontId="17" fillId="2" borderId="0" xfId="0" applyFont="1" applyFill="1" applyAlignment="1">
      <alignment horizont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9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11" fillId="0" borderId="21" xfId="0" applyFont="1" applyBorder="1" applyAlignment="1">
      <alignment horizontal="left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62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61" xfId="0" applyFont="1" applyBorder="1" applyAlignment="1">
      <alignment horizontal="left" vertical="top" wrapText="1"/>
    </xf>
    <xf numFmtId="0" fontId="15" fillId="0" borderId="62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justify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64" xfId="0" applyFont="1" applyBorder="1" applyAlignment="1">
      <alignment horizontal="left" vertical="top" wrapText="1"/>
    </xf>
    <xf numFmtId="0" fontId="15" fillId="0" borderId="65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9" fillId="0" borderId="61" xfId="0" applyFont="1" applyFill="1" applyBorder="1" applyAlignment="1">
      <alignment horizontal="justify" vertical="top" wrapText="1"/>
    </xf>
    <xf numFmtId="0" fontId="15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0" fillId="0" borderId="43" xfId="0" applyFill="1" applyBorder="1" applyAlignment="1">
      <alignment horizontal="center"/>
    </xf>
  </cellXfs>
  <cellStyles count="5">
    <cellStyle name="Migliaia" xfId="4" builtinId="3"/>
    <cellStyle name="Migliaia [0]" xfId="1" builtinId="6"/>
    <cellStyle name="Normale" xfId="0" builtinId="0"/>
    <cellStyle name="Normale 3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sql\COGEST\COGEST%202013\LA%202013\Lombardia\COGE2013\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tabSelected="1" topLeftCell="C1" zoomScale="77" zoomScaleNormal="77" workbookViewId="0">
      <pane xSplit="2" ySplit="16" topLeftCell="E59" activePane="bottomRight" state="frozen"/>
      <selection activeCell="C1" sqref="C1"/>
      <selection pane="topRight" activeCell="E1" sqref="E1"/>
      <selection pane="bottomLeft" activeCell="C17" sqref="C17"/>
      <selection pane="bottomRight" activeCell="C3" sqref="C3:Q95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62" bestFit="1" customWidth="1"/>
    <col min="4" max="4" width="40" style="50" customWidth="1"/>
    <col min="5" max="5" width="10.7109375" style="8" customWidth="1"/>
    <col min="6" max="6" width="11.42578125" style="8" bestFit="1" customWidth="1"/>
    <col min="7" max="8" width="10.7109375" style="8" customWidth="1"/>
    <col min="9" max="9" width="17.7109375" style="8" bestFit="1" customWidth="1"/>
    <col min="10" max="10" width="17.5703125" style="8" customWidth="1"/>
    <col min="11" max="11" width="11.5703125" style="8" customWidth="1"/>
    <col min="12" max="12" width="11" style="8" customWidth="1"/>
    <col min="13" max="13" width="13.7109375" style="8" customWidth="1"/>
    <col min="14" max="14" width="13.5703125" style="8" bestFit="1" customWidth="1"/>
    <col min="15" max="15" width="8.7109375" style="8" customWidth="1"/>
    <col min="16" max="16" width="8.42578125" style="8" customWidth="1"/>
    <col min="17" max="17" width="11.140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8">
      <c r="C1" s="215" t="s">
        <v>16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5.75" thickBot="1"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ht="15.75" thickBot="1">
      <c r="C3" s="218"/>
      <c r="D3" s="220" t="s">
        <v>17</v>
      </c>
      <c r="E3" s="221"/>
      <c r="F3" s="221"/>
      <c r="G3" s="222"/>
      <c r="H3" s="223"/>
      <c r="I3" s="224"/>
      <c r="J3" s="225"/>
      <c r="K3" s="226" t="s">
        <v>18</v>
      </c>
      <c r="L3" s="227"/>
      <c r="M3" s="227"/>
      <c r="N3" s="227"/>
      <c r="O3" s="228"/>
      <c r="P3" s="223"/>
      <c r="Q3" s="229"/>
    </row>
    <row r="4" spans="1:17">
      <c r="C4" s="218"/>
      <c r="D4" s="230"/>
      <c r="E4" s="231"/>
      <c r="F4" s="231"/>
      <c r="G4" s="232"/>
      <c r="H4" s="223"/>
      <c r="I4" s="224"/>
      <c r="J4" s="225"/>
      <c r="K4" s="233"/>
      <c r="L4" s="234"/>
      <c r="M4" s="234"/>
      <c r="N4" s="234"/>
      <c r="O4" s="235"/>
      <c r="P4" s="223"/>
      <c r="Q4" s="229"/>
    </row>
    <row r="5" spans="1:17" ht="15.75" thickBot="1">
      <c r="C5" s="218"/>
      <c r="D5" s="9" t="s">
        <v>19</v>
      </c>
      <c r="E5" s="10"/>
      <c r="F5" s="11" t="s">
        <v>21</v>
      </c>
      <c r="G5" s="12"/>
      <c r="H5" s="223"/>
      <c r="I5" s="224"/>
      <c r="J5" s="225"/>
      <c r="K5" s="236" t="s">
        <v>22</v>
      </c>
      <c r="L5" s="191"/>
      <c r="M5" s="237"/>
      <c r="N5" s="13">
        <v>2015</v>
      </c>
      <c r="O5" s="14"/>
      <c r="P5" s="223"/>
      <c r="Q5" s="229"/>
    </row>
    <row r="6" spans="1:17" ht="16.5" thickBot="1">
      <c r="C6" s="218"/>
      <c r="D6" s="238"/>
      <c r="E6" s="239"/>
      <c r="F6" s="239"/>
      <c r="G6" s="240"/>
      <c r="H6" s="223"/>
      <c r="I6" s="224"/>
      <c r="J6" s="225"/>
      <c r="K6" s="241"/>
      <c r="L6" s="242"/>
      <c r="M6" s="242"/>
      <c r="N6" s="242"/>
      <c r="O6" s="243"/>
      <c r="P6" s="223"/>
      <c r="Q6" s="229"/>
    </row>
    <row r="7" spans="1:17" ht="15.75" thickBot="1">
      <c r="C7" s="219"/>
      <c r="D7" s="244" t="s">
        <v>23</v>
      </c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</row>
    <row r="8" spans="1:17">
      <c r="C8" s="208"/>
      <c r="D8" s="210" t="s">
        <v>24</v>
      </c>
      <c r="E8" s="213" t="s">
        <v>25</v>
      </c>
      <c r="F8" s="214"/>
      <c r="G8" s="192" t="s">
        <v>26</v>
      </c>
      <c r="H8" s="192"/>
      <c r="I8" s="192"/>
      <c r="J8" s="206" t="s">
        <v>7</v>
      </c>
      <c r="K8" s="206" t="s">
        <v>8</v>
      </c>
      <c r="L8" s="206" t="s">
        <v>9</v>
      </c>
      <c r="M8" s="192" t="s">
        <v>10</v>
      </c>
      <c r="N8" s="192" t="s">
        <v>11</v>
      </c>
      <c r="O8" s="192" t="s">
        <v>12</v>
      </c>
      <c r="P8" s="192" t="s">
        <v>13</v>
      </c>
      <c r="Q8" s="195" t="s">
        <v>27</v>
      </c>
    </row>
    <row r="9" spans="1:17">
      <c r="C9" s="209"/>
      <c r="D9" s="211"/>
      <c r="E9" s="198" t="s">
        <v>28</v>
      </c>
      <c r="F9" s="200" t="s">
        <v>29</v>
      </c>
      <c r="G9" s="202" t="s">
        <v>4</v>
      </c>
      <c r="H9" s="204" t="s">
        <v>5</v>
      </c>
      <c r="I9" s="204" t="s">
        <v>6</v>
      </c>
      <c r="J9" s="207"/>
      <c r="K9" s="207"/>
      <c r="L9" s="207"/>
      <c r="M9" s="204"/>
      <c r="N9" s="193"/>
      <c r="O9" s="193"/>
      <c r="P9" s="193"/>
      <c r="Q9" s="196"/>
    </row>
    <row r="10" spans="1:17" ht="15.75" thickBot="1">
      <c r="C10" s="209"/>
      <c r="D10" s="212"/>
      <c r="E10" s="199"/>
      <c r="F10" s="201"/>
      <c r="G10" s="203"/>
      <c r="H10" s="205"/>
      <c r="I10" s="205"/>
      <c r="J10" s="201"/>
      <c r="K10" s="201"/>
      <c r="L10" s="201"/>
      <c r="M10" s="205"/>
      <c r="N10" s="194"/>
      <c r="O10" s="194"/>
      <c r="P10" s="194"/>
      <c r="Q10" s="197"/>
    </row>
    <row r="11" spans="1:17" ht="15.75" hidden="1" thickBot="1">
      <c r="A11" s="7" t="s">
        <v>114</v>
      </c>
      <c r="B11" s="7" t="s">
        <v>115</v>
      </c>
      <c r="C11" s="62" t="s">
        <v>116</v>
      </c>
      <c r="E11" s="8" t="s">
        <v>117</v>
      </c>
      <c r="F11" s="8" t="s">
        <v>118</v>
      </c>
      <c r="G11" s="8" t="s">
        <v>119</v>
      </c>
      <c r="H11" s="8" t="s">
        <v>120</v>
      </c>
      <c r="I11" s="8" t="s">
        <v>121</v>
      </c>
      <c r="J11" s="8" t="s">
        <v>122</v>
      </c>
      <c r="K11" s="8" t="s">
        <v>123</v>
      </c>
      <c r="L11" s="8" t="s">
        <v>124</v>
      </c>
      <c r="M11" s="8" t="s">
        <v>125</v>
      </c>
      <c r="N11" s="8" t="s">
        <v>126</v>
      </c>
      <c r="O11" s="8" t="s">
        <v>127</v>
      </c>
      <c r="P11" s="8" t="s">
        <v>128</v>
      </c>
    </row>
    <row r="12" spans="1:17" ht="15.75" hidden="1" thickBot="1">
      <c r="C12" s="72" t="s">
        <v>129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4">
        <v>0</v>
      </c>
      <c r="M12" s="73">
        <v>0</v>
      </c>
      <c r="N12" s="73">
        <v>0</v>
      </c>
      <c r="O12" s="73">
        <v>0</v>
      </c>
      <c r="P12" s="73">
        <v>0</v>
      </c>
      <c r="Q12" s="73"/>
    </row>
    <row r="13" spans="1:17" ht="15.75" hidden="1" thickBot="1">
      <c r="C13" s="72" t="s">
        <v>129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4">
        <v>0</v>
      </c>
      <c r="M13" s="73">
        <v>0</v>
      </c>
      <c r="N13" s="73">
        <v>0</v>
      </c>
      <c r="O13" s="73">
        <v>0</v>
      </c>
      <c r="P13" s="73">
        <v>0</v>
      </c>
      <c r="Q13" s="73"/>
    </row>
    <row r="14" spans="1:17" ht="15.75" hidden="1" thickBot="1">
      <c r="C14" s="72" t="s">
        <v>129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4">
        <v>0</v>
      </c>
      <c r="M14" s="73">
        <v>0</v>
      </c>
      <c r="N14" s="73">
        <v>0</v>
      </c>
      <c r="O14" s="73">
        <v>0</v>
      </c>
      <c r="P14" s="73">
        <v>0</v>
      </c>
      <c r="Q14" s="73"/>
    </row>
    <row r="15" spans="1:17" ht="15.75" hidden="1" thickBot="1">
      <c r="C15" s="72" t="s">
        <v>129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4">
        <v>0</v>
      </c>
      <c r="M15" s="73">
        <v>0</v>
      </c>
      <c r="N15" s="73">
        <v>0</v>
      </c>
      <c r="O15" s="73">
        <v>0</v>
      </c>
      <c r="P15" s="73">
        <v>0</v>
      </c>
      <c r="Q15" s="73"/>
    </row>
    <row r="16" spans="1:17" ht="15.75" thickBot="1">
      <c r="C16" s="15"/>
      <c r="D16" s="188" t="s">
        <v>30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90"/>
    </row>
    <row r="17" spans="1:17">
      <c r="A17" s="7" t="str">
        <f>[1]Info!$B$2</f>
        <v>920</v>
      </c>
      <c r="B17" s="7" t="s">
        <v>31</v>
      </c>
      <c r="C17" s="75" t="s">
        <v>130</v>
      </c>
      <c r="D17" s="16" t="s">
        <v>32</v>
      </c>
      <c r="E17" s="7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7">
        <f>SUM(E17:P17)</f>
        <v>0</v>
      </c>
    </row>
    <row r="18" spans="1:17">
      <c r="A18" s="7" t="str">
        <f>[1]Info!$B$2</f>
        <v>920</v>
      </c>
      <c r="B18" s="7" t="s">
        <v>31</v>
      </c>
      <c r="C18" s="75" t="s">
        <v>131</v>
      </c>
      <c r="D18" s="16" t="s">
        <v>33</v>
      </c>
      <c r="E18" s="78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8">
        <f>SUM(E18:P18)</f>
        <v>0</v>
      </c>
    </row>
    <row r="19" spans="1:17">
      <c r="A19" s="7" t="str">
        <f>[1]Info!$B$2</f>
        <v>920</v>
      </c>
      <c r="B19" s="7" t="s">
        <v>31</v>
      </c>
      <c r="C19" s="75" t="s">
        <v>132</v>
      </c>
      <c r="D19" s="16" t="s">
        <v>34</v>
      </c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8">
        <f>SUM(E19:P19)</f>
        <v>0</v>
      </c>
    </row>
    <row r="20" spans="1:17">
      <c r="A20" s="7" t="str">
        <f>[1]Info!$B$2</f>
        <v>920</v>
      </c>
      <c r="B20" s="7" t="s">
        <v>31</v>
      </c>
      <c r="C20" s="75" t="s">
        <v>133</v>
      </c>
      <c r="D20" s="16" t="s">
        <v>35</v>
      </c>
      <c r="E20" s="78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8">
        <f>SUM(E20:P20)</f>
        <v>0</v>
      </c>
    </row>
    <row r="21" spans="1:17">
      <c r="A21" s="7" t="str">
        <f>[1]Info!$B$2</f>
        <v>920</v>
      </c>
      <c r="B21" s="7" t="s">
        <v>31</v>
      </c>
      <c r="C21" s="79" t="s">
        <v>134</v>
      </c>
      <c r="D21" s="16" t="s">
        <v>36</v>
      </c>
      <c r="E21" s="21">
        <f>+E22+E23+E24</f>
        <v>0</v>
      </c>
      <c r="F21" s="22">
        <f>+F22+F23+F24</f>
        <v>0</v>
      </c>
      <c r="G21" s="22">
        <f t="shared" ref="G21:P21" si="0">+G22+G23+G24</f>
        <v>0</v>
      </c>
      <c r="H21" s="22">
        <f t="shared" si="0"/>
        <v>0</v>
      </c>
      <c r="I21" s="22">
        <f t="shared" si="0"/>
        <v>0</v>
      </c>
      <c r="J21" s="22">
        <f t="shared" si="0"/>
        <v>0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22">
        <f t="shared" si="0"/>
        <v>0</v>
      </c>
      <c r="O21" s="22">
        <f t="shared" si="0"/>
        <v>0</v>
      </c>
      <c r="P21" s="22">
        <f t="shared" si="0"/>
        <v>0</v>
      </c>
      <c r="Q21" s="18">
        <f t="shared" ref="Q21:Q28" si="1">SUM(E21:P21)</f>
        <v>0</v>
      </c>
    </row>
    <row r="22" spans="1:17">
      <c r="A22" s="7" t="str">
        <f>[1]Info!$B$2</f>
        <v>920</v>
      </c>
      <c r="B22" s="7" t="s">
        <v>31</v>
      </c>
      <c r="C22" s="80" t="s">
        <v>37</v>
      </c>
      <c r="D22" s="81" t="s">
        <v>38</v>
      </c>
      <c r="E22" s="78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8">
        <f t="shared" si="1"/>
        <v>0</v>
      </c>
    </row>
    <row r="23" spans="1:17">
      <c r="A23" s="7" t="str">
        <f>[1]Info!$B$2</f>
        <v>920</v>
      </c>
      <c r="B23" s="7" t="s">
        <v>31</v>
      </c>
      <c r="C23" s="80" t="s">
        <v>39</v>
      </c>
      <c r="D23" s="81" t="s">
        <v>40</v>
      </c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8">
        <f t="shared" si="1"/>
        <v>0</v>
      </c>
    </row>
    <row r="24" spans="1:17">
      <c r="A24" s="7" t="str">
        <f>[1]Info!$B$2</f>
        <v>920</v>
      </c>
      <c r="B24" s="7" t="s">
        <v>31</v>
      </c>
      <c r="C24" s="80" t="s">
        <v>41</v>
      </c>
      <c r="D24" s="81" t="s">
        <v>42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8">
        <f t="shared" si="1"/>
        <v>0</v>
      </c>
    </row>
    <row r="25" spans="1:17">
      <c r="A25" s="7" t="str">
        <f>[1]Info!$B$2</f>
        <v>920</v>
      </c>
      <c r="B25" s="7" t="s">
        <v>31</v>
      </c>
      <c r="C25" s="79" t="s">
        <v>135</v>
      </c>
      <c r="D25" s="16" t="s">
        <v>43</v>
      </c>
      <c r="E25" s="23">
        <f>+E26+E27+E28</f>
        <v>0</v>
      </c>
      <c r="F25" s="24">
        <f>+F26+F27+F28</f>
        <v>0</v>
      </c>
      <c r="G25" s="24">
        <f t="shared" ref="G25:P25" si="2">+G26+G27+G28</f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  <c r="N25" s="24">
        <f t="shared" si="2"/>
        <v>0</v>
      </c>
      <c r="O25" s="24">
        <f t="shared" si="2"/>
        <v>0</v>
      </c>
      <c r="P25" s="24">
        <f t="shared" si="2"/>
        <v>0</v>
      </c>
      <c r="Q25" s="18">
        <f t="shared" si="1"/>
        <v>0</v>
      </c>
    </row>
    <row r="26" spans="1:17">
      <c r="A26" s="7" t="str">
        <f>[1]Info!$B$2</f>
        <v>920</v>
      </c>
      <c r="B26" s="7" t="s">
        <v>31</v>
      </c>
      <c r="C26" s="80" t="s">
        <v>44</v>
      </c>
      <c r="D26" s="25" t="s">
        <v>45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8">
        <f t="shared" si="1"/>
        <v>0</v>
      </c>
    </row>
    <row r="27" spans="1:17">
      <c r="A27" s="7" t="str">
        <f>[1]Info!$B$2</f>
        <v>920</v>
      </c>
      <c r="B27" s="7" t="s">
        <v>31</v>
      </c>
      <c r="C27" s="80" t="s">
        <v>46</v>
      </c>
      <c r="D27" s="25" t="s">
        <v>47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8">
        <f t="shared" si="1"/>
        <v>0</v>
      </c>
    </row>
    <row r="28" spans="1:17">
      <c r="A28" s="7" t="str">
        <f>[1]Info!$B$2</f>
        <v>920</v>
      </c>
      <c r="B28" s="7" t="s">
        <v>31</v>
      </c>
      <c r="C28" s="80" t="s">
        <v>48</v>
      </c>
      <c r="D28" s="25" t="s">
        <v>49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8">
        <f t="shared" si="1"/>
        <v>0</v>
      </c>
    </row>
    <row r="29" spans="1:17" ht="15.75" thickBot="1">
      <c r="A29" s="7" t="str">
        <f>[1]Info!$B$2</f>
        <v>920</v>
      </c>
      <c r="B29" s="7" t="s">
        <v>31</v>
      </c>
      <c r="C29" s="82" t="s">
        <v>136</v>
      </c>
      <c r="D29" s="27" t="s">
        <v>27</v>
      </c>
      <c r="E29" s="28">
        <f>+E17+E18+E19+E20+E21+E25</f>
        <v>0</v>
      </c>
      <c r="F29" s="29">
        <f>+F17+F18+F19+F20+F21+F25</f>
        <v>0</v>
      </c>
      <c r="G29" s="29">
        <f t="shared" ref="G29:O29" si="3">+G17+G18+G19+G20+G21+G25</f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>+P17+P18+P19+P20+P21+P25</f>
        <v>0</v>
      </c>
      <c r="Q29" s="30">
        <f>+Q17+Q18+Q19+Q20+Q21+Q25</f>
        <v>0</v>
      </c>
    </row>
    <row r="30" spans="1:17" ht="15.75" thickBot="1">
      <c r="A30" s="7" t="str">
        <f>[1]Info!$B$2</f>
        <v>920</v>
      </c>
      <c r="B30" s="7" t="s">
        <v>31</v>
      </c>
      <c r="C30" s="26"/>
      <c r="D30" s="188" t="s">
        <v>50</v>
      </c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90"/>
    </row>
    <row r="31" spans="1:17">
      <c r="A31" s="7" t="str">
        <f>[1]Info!$B$2</f>
        <v>920</v>
      </c>
      <c r="B31" s="7" t="s">
        <v>31</v>
      </c>
      <c r="C31" s="75" t="s">
        <v>137</v>
      </c>
      <c r="D31" s="31" t="s">
        <v>51</v>
      </c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7">
        <f>SUM(E31:P31)</f>
        <v>0</v>
      </c>
    </row>
    <row r="32" spans="1:17">
      <c r="A32" s="7" t="str">
        <f>[1]Info!$B$2</f>
        <v>920</v>
      </c>
      <c r="B32" s="7" t="s">
        <v>31</v>
      </c>
      <c r="C32" s="79" t="s">
        <v>138</v>
      </c>
      <c r="D32" s="31" t="s">
        <v>52</v>
      </c>
      <c r="E32" s="32"/>
      <c r="F32" s="33"/>
      <c r="G32" s="34"/>
      <c r="H32" s="34"/>
      <c r="I32" s="34"/>
      <c r="J32" s="33"/>
      <c r="K32" s="33"/>
      <c r="L32" s="33"/>
      <c r="M32" s="34"/>
      <c r="N32" s="34"/>
      <c r="O32" s="34"/>
      <c r="P32" s="34"/>
      <c r="Q32" s="35"/>
    </row>
    <row r="33" spans="1:17">
      <c r="A33" s="7" t="str">
        <f>[1]Info!$B$2</f>
        <v>920</v>
      </c>
      <c r="B33" s="7" t="s">
        <v>31</v>
      </c>
      <c r="C33" s="75" t="s">
        <v>139</v>
      </c>
      <c r="D33" s="36" t="s">
        <v>53</v>
      </c>
      <c r="E33" s="21">
        <f>+E34+E35+E36+E37</f>
        <v>0</v>
      </c>
      <c r="F33" s="22">
        <f t="shared" ref="F33:P33" si="4">+F34+F35+F36+F37</f>
        <v>0</v>
      </c>
      <c r="G33" s="22">
        <f t="shared" si="4"/>
        <v>0</v>
      </c>
      <c r="H33" s="22">
        <f t="shared" si="4"/>
        <v>0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22">
        <f t="shared" si="4"/>
        <v>0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18">
        <f t="shared" ref="Q33:Q41" si="5">SUM(E33:P33)</f>
        <v>0</v>
      </c>
    </row>
    <row r="34" spans="1:17">
      <c r="A34" s="7" t="str">
        <f>[1]Info!$B$2</f>
        <v>920</v>
      </c>
      <c r="B34" s="7" t="s">
        <v>31</v>
      </c>
      <c r="C34" s="80" t="s">
        <v>54</v>
      </c>
      <c r="D34" s="83" t="s">
        <v>55</v>
      </c>
      <c r="E34" s="78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8">
        <f t="shared" si="5"/>
        <v>0</v>
      </c>
    </row>
    <row r="35" spans="1:17">
      <c r="A35" s="7" t="str">
        <f>[1]Info!$B$2</f>
        <v>920</v>
      </c>
      <c r="B35" s="7" t="s">
        <v>31</v>
      </c>
      <c r="C35" s="80" t="s">
        <v>56</v>
      </c>
      <c r="D35" s="83" t="s">
        <v>57</v>
      </c>
      <c r="E35" s="78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18">
        <f t="shared" si="5"/>
        <v>0</v>
      </c>
    </row>
    <row r="36" spans="1:17" ht="22.5">
      <c r="A36" s="7" t="str">
        <f>[1]Info!$B$2</f>
        <v>920</v>
      </c>
      <c r="B36" s="7" t="s">
        <v>31</v>
      </c>
      <c r="C36" s="80" t="s">
        <v>58</v>
      </c>
      <c r="D36" s="83" t="s">
        <v>59</v>
      </c>
      <c r="E36" s="78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18">
        <f t="shared" si="5"/>
        <v>0</v>
      </c>
    </row>
    <row r="37" spans="1:17">
      <c r="A37" s="7" t="str">
        <f>[1]Info!$B$2</f>
        <v>920</v>
      </c>
      <c r="B37" s="7" t="s">
        <v>31</v>
      </c>
      <c r="C37" s="80" t="s">
        <v>60</v>
      </c>
      <c r="D37" s="83" t="s">
        <v>61</v>
      </c>
      <c r="E37" s="78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18">
        <f t="shared" si="5"/>
        <v>0</v>
      </c>
    </row>
    <row r="38" spans="1:17">
      <c r="A38" s="7" t="str">
        <f>[1]Info!$B$2</f>
        <v>920</v>
      </c>
      <c r="B38" s="7" t="s">
        <v>31</v>
      </c>
      <c r="C38" s="75" t="s">
        <v>140</v>
      </c>
      <c r="D38" s="36" t="s">
        <v>62</v>
      </c>
      <c r="E38" s="21">
        <f>+E39+E40+E41</f>
        <v>0</v>
      </c>
      <c r="F38" s="22">
        <f t="shared" ref="F38:P38" si="6">+F39+F40+F41</f>
        <v>0</v>
      </c>
      <c r="G38" s="22">
        <f t="shared" si="6"/>
        <v>0</v>
      </c>
      <c r="H38" s="22">
        <f t="shared" si="6"/>
        <v>0</v>
      </c>
      <c r="I38" s="22">
        <f t="shared" si="6"/>
        <v>0</v>
      </c>
      <c r="J38" s="22">
        <f t="shared" si="6"/>
        <v>0</v>
      </c>
      <c r="K38" s="22">
        <f t="shared" si="6"/>
        <v>0</v>
      </c>
      <c r="L38" s="22">
        <f t="shared" si="6"/>
        <v>0</v>
      </c>
      <c r="M38" s="22">
        <f t="shared" si="6"/>
        <v>0</v>
      </c>
      <c r="N38" s="22">
        <f t="shared" si="6"/>
        <v>0</v>
      </c>
      <c r="O38" s="22">
        <f t="shared" si="6"/>
        <v>0</v>
      </c>
      <c r="P38" s="22">
        <f t="shared" si="6"/>
        <v>0</v>
      </c>
      <c r="Q38" s="18">
        <f t="shared" si="5"/>
        <v>0</v>
      </c>
    </row>
    <row r="39" spans="1:17">
      <c r="A39" s="7" t="str">
        <f>[1]Info!$B$2</f>
        <v>920</v>
      </c>
      <c r="B39" s="7" t="s">
        <v>31</v>
      </c>
      <c r="C39" s="80" t="s">
        <v>63</v>
      </c>
      <c r="D39" s="83" t="s">
        <v>55</v>
      </c>
      <c r="E39" s="78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18">
        <f t="shared" si="5"/>
        <v>0</v>
      </c>
    </row>
    <row r="40" spans="1:17">
      <c r="A40" s="7" t="str">
        <f>[1]Info!$B$2</f>
        <v>920</v>
      </c>
      <c r="B40" s="7" t="s">
        <v>31</v>
      </c>
      <c r="C40" s="80" t="s">
        <v>64</v>
      </c>
      <c r="D40" s="83" t="s">
        <v>57</v>
      </c>
      <c r="E40" s="78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18">
        <f t="shared" si="5"/>
        <v>0</v>
      </c>
    </row>
    <row r="41" spans="1:17">
      <c r="A41" s="7" t="str">
        <f>[1]Info!$B$2</f>
        <v>920</v>
      </c>
      <c r="B41" s="7" t="s">
        <v>31</v>
      </c>
      <c r="C41" s="80" t="s">
        <v>65</v>
      </c>
      <c r="D41" s="83" t="s">
        <v>61</v>
      </c>
      <c r="E41" s="78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18">
        <f t="shared" si="5"/>
        <v>0</v>
      </c>
    </row>
    <row r="42" spans="1:17">
      <c r="A42" s="7" t="str">
        <f>[1]Info!$B$2</f>
        <v>920</v>
      </c>
      <c r="B42" s="7" t="s">
        <v>31</v>
      </c>
      <c r="C42" s="75" t="s">
        <v>141</v>
      </c>
      <c r="D42" s="31" t="s">
        <v>66</v>
      </c>
      <c r="E42" s="19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8">
        <f>SUM(E42:P42)</f>
        <v>0</v>
      </c>
    </row>
    <row r="43" spans="1:17">
      <c r="A43" s="7" t="str">
        <f>[1]Info!$B$2</f>
        <v>920</v>
      </c>
      <c r="B43" s="7" t="s">
        <v>31</v>
      </c>
      <c r="C43" s="75" t="s">
        <v>142</v>
      </c>
      <c r="D43" s="31" t="s">
        <v>67</v>
      </c>
      <c r="E43" s="32"/>
      <c r="F43" s="33"/>
      <c r="G43" s="34"/>
      <c r="H43" s="34"/>
      <c r="I43" s="34"/>
      <c r="J43" s="33"/>
      <c r="K43" s="33"/>
      <c r="L43" s="33"/>
      <c r="M43" s="34"/>
      <c r="N43" s="34"/>
      <c r="O43" s="34"/>
      <c r="P43" s="34"/>
      <c r="Q43" s="38"/>
    </row>
    <row r="44" spans="1:17" ht="22.5">
      <c r="A44" s="7" t="str">
        <f>[1]Info!$B$2</f>
        <v>920</v>
      </c>
      <c r="B44" s="7" t="s">
        <v>31</v>
      </c>
      <c r="C44" s="79" t="s">
        <v>143</v>
      </c>
      <c r="D44" s="36" t="s">
        <v>68</v>
      </c>
      <c r="E44" s="78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18">
        <f>SUM(E44:P44)</f>
        <v>0</v>
      </c>
    </row>
    <row r="45" spans="1:17" ht="33.75">
      <c r="A45" s="7" t="str">
        <f>[1]Info!$B$2</f>
        <v>920</v>
      </c>
      <c r="B45" s="7" t="s">
        <v>31</v>
      </c>
      <c r="C45" s="79" t="s">
        <v>144</v>
      </c>
      <c r="D45" s="36" t="s">
        <v>69</v>
      </c>
      <c r="E45" s="19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18">
        <f>SUM(E45:P45)</f>
        <v>0</v>
      </c>
    </row>
    <row r="46" spans="1:17" ht="22.5">
      <c r="A46" s="7" t="str">
        <f>[1]Info!$B$2</f>
        <v>920</v>
      </c>
      <c r="B46" s="7" t="s">
        <v>31</v>
      </c>
      <c r="C46" s="80" t="s">
        <v>70</v>
      </c>
      <c r="D46" s="36" t="s">
        <v>71</v>
      </c>
      <c r="E46" s="19">
        <v>868</v>
      </c>
      <c r="F46" s="37"/>
      <c r="G46" s="37"/>
      <c r="H46" s="37">
        <v>1</v>
      </c>
      <c r="I46" s="37">
        <v>39</v>
      </c>
      <c r="J46" s="37">
        <v>13</v>
      </c>
      <c r="K46" s="37"/>
      <c r="L46" s="37">
        <v>10</v>
      </c>
      <c r="M46" s="37">
        <v>6</v>
      </c>
      <c r="N46" s="37">
        <v>4</v>
      </c>
      <c r="O46" s="37">
        <v>2</v>
      </c>
      <c r="P46" s="37">
        <v>77</v>
      </c>
      <c r="Q46" s="18">
        <f>SUM(E46:P46)</f>
        <v>1020</v>
      </c>
    </row>
    <row r="47" spans="1:17">
      <c r="A47" s="7" t="str">
        <f>[1]Info!$B$2</f>
        <v>920</v>
      </c>
      <c r="B47" s="7" t="s">
        <v>31</v>
      </c>
      <c r="C47" s="75">
        <v>20500</v>
      </c>
      <c r="D47" s="31" t="s">
        <v>72</v>
      </c>
      <c r="E47" s="78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18">
        <f>SUM(E47:P47)</f>
        <v>0</v>
      </c>
    </row>
    <row r="48" spans="1:17">
      <c r="A48" s="7" t="str">
        <f>[1]Info!$B$2</f>
        <v>920</v>
      </c>
      <c r="B48" s="7" t="s">
        <v>31</v>
      </c>
      <c r="C48" s="79" t="s">
        <v>145</v>
      </c>
      <c r="D48" s="31" t="s">
        <v>73</v>
      </c>
      <c r="E48" s="32"/>
      <c r="F48" s="33"/>
      <c r="G48" s="34"/>
      <c r="H48" s="34"/>
      <c r="I48" s="34"/>
      <c r="J48" s="33"/>
      <c r="K48" s="33"/>
      <c r="L48" s="33"/>
      <c r="M48" s="34"/>
      <c r="N48" s="34"/>
      <c r="O48" s="34"/>
      <c r="P48" s="34"/>
      <c r="Q48" s="38"/>
    </row>
    <row r="49" spans="1:17">
      <c r="A49" s="7" t="str">
        <f>[1]Info!$B$2</f>
        <v>920</v>
      </c>
      <c r="B49" s="7" t="s">
        <v>31</v>
      </c>
      <c r="C49" s="75" t="s">
        <v>146</v>
      </c>
      <c r="D49" s="36" t="s">
        <v>74</v>
      </c>
      <c r="E49" s="19">
        <v>1473</v>
      </c>
      <c r="F49" s="37">
        <v>41</v>
      </c>
      <c r="G49" s="37">
        <v>427</v>
      </c>
      <c r="H49" s="37">
        <v>265</v>
      </c>
      <c r="I49" s="37">
        <v>1669</v>
      </c>
      <c r="J49" s="37">
        <v>7305</v>
      </c>
      <c r="K49" s="37"/>
      <c r="L49" s="37">
        <v>539</v>
      </c>
      <c r="M49" s="37">
        <v>192</v>
      </c>
      <c r="N49" s="37">
        <v>704</v>
      </c>
      <c r="O49" s="37">
        <v>67</v>
      </c>
      <c r="P49" s="37">
        <v>2156</v>
      </c>
      <c r="Q49" s="18">
        <f>SUM(E49:P49)</f>
        <v>14838</v>
      </c>
    </row>
    <row r="50" spans="1:17">
      <c r="A50" s="7" t="str">
        <f>[1]Info!$B$2</f>
        <v>920</v>
      </c>
      <c r="B50" s="7" t="s">
        <v>31</v>
      </c>
      <c r="C50" s="75" t="s">
        <v>147</v>
      </c>
      <c r="D50" s="36" t="s">
        <v>75</v>
      </c>
      <c r="E50" s="19">
        <v>538</v>
      </c>
      <c r="F50" s="37">
        <v>5</v>
      </c>
      <c r="G50" s="37"/>
      <c r="H50" s="37">
        <v>9</v>
      </c>
      <c r="I50" s="37">
        <v>97</v>
      </c>
      <c r="J50" s="37">
        <v>404</v>
      </c>
      <c r="K50" s="37"/>
      <c r="L50" s="37">
        <v>73</v>
      </c>
      <c r="M50" s="37">
        <v>15</v>
      </c>
      <c r="N50" s="37">
        <v>19</v>
      </c>
      <c r="O50" s="37">
        <v>6</v>
      </c>
      <c r="P50" s="37">
        <v>187</v>
      </c>
      <c r="Q50" s="18">
        <f>SUM(E50:P50)</f>
        <v>1353</v>
      </c>
    </row>
    <row r="51" spans="1:17">
      <c r="A51" s="7" t="str">
        <f>[1]Info!$B$2</f>
        <v>920</v>
      </c>
      <c r="B51" s="7" t="s">
        <v>31</v>
      </c>
      <c r="C51" s="75" t="s">
        <v>148</v>
      </c>
      <c r="D51" s="36" t="s">
        <v>76</v>
      </c>
      <c r="E51" s="19">
        <v>253</v>
      </c>
      <c r="F51" s="37">
        <v>14</v>
      </c>
      <c r="G51" s="37"/>
      <c r="H51" s="37">
        <v>19</v>
      </c>
      <c r="I51" s="37">
        <v>518</v>
      </c>
      <c r="J51" s="37">
        <v>1235</v>
      </c>
      <c r="K51" s="37"/>
      <c r="L51" s="37">
        <v>115</v>
      </c>
      <c r="M51" s="37">
        <v>46</v>
      </c>
      <c r="N51" s="37">
        <v>287</v>
      </c>
      <c r="O51" s="37">
        <v>13</v>
      </c>
      <c r="P51" s="37">
        <v>408</v>
      </c>
      <c r="Q51" s="18">
        <f>SUM(E51:P51)</f>
        <v>2908</v>
      </c>
    </row>
    <row r="52" spans="1:17">
      <c r="A52" s="7" t="str">
        <f>[1]Info!$B$2</f>
        <v>920</v>
      </c>
      <c r="B52" s="7" t="s">
        <v>31</v>
      </c>
      <c r="C52" s="75" t="s">
        <v>149</v>
      </c>
      <c r="D52" s="31" t="s">
        <v>77</v>
      </c>
      <c r="E52" s="78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18">
        <f>SUM(E52:P52)</f>
        <v>0</v>
      </c>
    </row>
    <row r="53" spans="1:17">
      <c r="A53" s="7" t="str">
        <f>[1]Info!$B$2</f>
        <v>920</v>
      </c>
      <c r="B53" s="7" t="s">
        <v>31</v>
      </c>
      <c r="C53" s="75" t="s">
        <v>150</v>
      </c>
      <c r="D53" s="39" t="s">
        <v>78</v>
      </c>
      <c r="E53" s="32"/>
      <c r="F53" s="33"/>
      <c r="G53" s="34"/>
      <c r="H53" s="34"/>
      <c r="I53" s="34"/>
      <c r="J53" s="33"/>
      <c r="K53" s="33"/>
      <c r="L53" s="33"/>
      <c r="M53" s="34"/>
      <c r="N53" s="34"/>
      <c r="O53" s="34"/>
      <c r="P53" s="34"/>
      <c r="Q53" s="38"/>
    </row>
    <row r="54" spans="1:17">
      <c r="A54" s="7" t="str">
        <f>[1]Info!$B$2</f>
        <v>920</v>
      </c>
      <c r="B54" s="7" t="s">
        <v>31</v>
      </c>
      <c r="C54" s="75" t="s">
        <v>151</v>
      </c>
      <c r="D54" s="40" t="s">
        <v>79</v>
      </c>
      <c r="E54" s="19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18">
        <f t="shared" ref="Q54:Q63" si="7">SUM(E54:P54)</f>
        <v>0</v>
      </c>
    </row>
    <row r="55" spans="1:17">
      <c r="A55" s="7" t="str">
        <f>[1]Info!$B$2</f>
        <v>920</v>
      </c>
      <c r="B55" s="7" t="s">
        <v>31</v>
      </c>
      <c r="C55" s="75" t="s">
        <v>152</v>
      </c>
      <c r="D55" s="40" t="s">
        <v>80</v>
      </c>
      <c r="E55" s="78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18">
        <f t="shared" si="7"/>
        <v>0</v>
      </c>
    </row>
    <row r="56" spans="1:17">
      <c r="A56" s="7" t="str">
        <f>[1]Info!$B$2</f>
        <v>920</v>
      </c>
      <c r="B56" s="7" t="s">
        <v>31</v>
      </c>
      <c r="C56" s="75" t="s">
        <v>153</v>
      </c>
      <c r="D56" s="40" t="s">
        <v>81</v>
      </c>
      <c r="E56" s="23">
        <f>+E57+E58</f>
        <v>0</v>
      </c>
      <c r="F56" s="24">
        <f>+F57+F58</f>
        <v>0</v>
      </c>
      <c r="G56" s="24">
        <f t="shared" ref="G56:P56" si="8">+G57+G58</f>
        <v>0</v>
      </c>
      <c r="H56" s="24">
        <f t="shared" si="8"/>
        <v>0</v>
      </c>
      <c r="I56" s="24">
        <f t="shared" si="8"/>
        <v>0</v>
      </c>
      <c r="J56" s="24">
        <f t="shared" si="8"/>
        <v>0</v>
      </c>
      <c r="K56" s="24">
        <f t="shared" si="8"/>
        <v>0</v>
      </c>
      <c r="L56" s="24">
        <f t="shared" si="8"/>
        <v>0</v>
      </c>
      <c r="M56" s="24">
        <f t="shared" si="8"/>
        <v>0</v>
      </c>
      <c r="N56" s="24">
        <f t="shared" si="8"/>
        <v>0</v>
      </c>
      <c r="O56" s="24">
        <f t="shared" si="8"/>
        <v>0</v>
      </c>
      <c r="P56" s="24">
        <f t="shared" si="8"/>
        <v>0</v>
      </c>
      <c r="Q56" s="18">
        <f>SUM(E56:P56)</f>
        <v>0</v>
      </c>
    </row>
    <row r="57" spans="1:17">
      <c r="A57" s="7" t="str">
        <f>[1]Info!$B$2</f>
        <v>920</v>
      </c>
      <c r="B57" s="7" t="s">
        <v>31</v>
      </c>
      <c r="C57" s="85" t="s">
        <v>82</v>
      </c>
      <c r="D57" s="40" t="s">
        <v>83</v>
      </c>
      <c r="E57" s="19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8">
        <f>SUM(E57:P57)</f>
        <v>0</v>
      </c>
    </row>
    <row r="58" spans="1:17">
      <c r="A58" s="7" t="str">
        <f>[1]Info!$B$2</f>
        <v>920</v>
      </c>
      <c r="B58" s="7" t="s">
        <v>31</v>
      </c>
      <c r="C58" s="85" t="s">
        <v>84</v>
      </c>
      <c r="D58" s="40" t="s">
        <v>85</v>
      </c>
      <c r="E58" s="19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18">
        <f>SUM(E58:P58)</f>
        <v>0</v>
      </c>
    </row>
    <row r="59" spans="1:17">
      <c r="A59" s="7" t="str">
        <f>[1]Info!$B$2</f>
        <v>920</v>
      </c>
      <c r="B59" s="7" t="s">
        <v>31</v>
      </c>
      <c r="C59" s="75" t="s">
        <v>154</v>
      </c>
      <c r="D59" s="40" t="s">
        <v>86</v>
      </c>
      <c r="E59" s="78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18">
        <f t="shared" si="7"/>
        <v>0</v>
      </c>
    </row>
    <row r="60" spans="1:17">
      <c r="A60" s="7" t="str">
        <f>[1]Info!$B$2</f>
        <v>920</v>
      </c>
      <c r="B60" s="7" t="s">
        <v>31</v>
      </c>
      <c r="C60" s="75" t="s">
        <v>155</v>
      </c>
      <c r="D60" s="40" t="s">
        <v>87</v>
      </c>
      <c r="E60" s="19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18">
        <f t="shared" si="7"/>
        <v>0</v>
      </c>
    </row>
    <row r="61" spans="1:17">
      <c r="A61" s="7" t="str">
        <f>[1]Info!$B$2</f>
        <v>920</v>
      </c>
      <c r="B61" s="7" t="s">
        <v>31</v>
      </c>
      <c r="C61" s="75" t="s">
        <v>156</v>
      </c>
      <c r="D61" s="40" t="s">
        <v>88</v>
      </c>
      <c r="E61" s="78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18">
        <f t="shared" si="7"/>
        <v>0</v>
      </c>
    </row>
    <row r="62" spans="1:17">
      <c r="A62" s="7" t="str">
        <f>[1]Info!$B$2</f>
        <v>920</v>
      </c>
      <c r="B62" s="7" t="s">
        <v>31</v>
      </c>
      <c r="C62" s="75" t="s">
        <v>157</v>
      </c>
      <c r="D62" s="36" t="s">
        <v>89</v>
      </c>
      <c r="E62" s="19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18">
        <f t="shared" si="7"/>
        <v>0</v>
      </c>
    </row>
    <row r="63" spans="1:17">
      <c r="A63" s="7" t="str">
        <f>[1]Info!$B$2</f>
        <v>920</v>
      </c>
      <c r="B63" s="7" t="s">
        <v>31</v>
      </c>
      <c r="C63" s="75" t="s">
        <v>158</v>
      </c>
      <c r="D63" s="36" t="s">
        <v>90</v>
      </c>
      <c r="E63" s="78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18">
        <f t="shared" si="7"/>
        <v>0</v>
      </c>
    </row>
    <row r="64" spans="1:17">
      <c r="A64" s="7" t="str">
        <f>[1]Info!$B$2</f>
        <v>920</v>
      </c>
      <c r="B64" s="7" t="s">
        <v>31</v>
      </c>
      <c r="C64" s="79" t="s">
        <v>159</v>
      </c>
      <c r="D64" s="31" t="s">
        <v>91</v>
      </c>
      <c r="E64" s="41"/>
      <c r="F64" s="42"/>
      <c r="G64" s="43"/>
      <c r="H64" s="43"/>
      <c r="I64" s="43"/>
      <c r="J64" s="42"/>
      <c r="K64" s="42"/>
      <c r="L64" s="42"/>
      <c r="M64" s="43"/>
      <c r="N64" s="43"/>
      <c r="O64" s="43"/>
      <c r="P64" s="43"/>
      <c r="Q64" s="38"/>
    </row>
    <row r="65" spans="1:17">
      <c r="A65" s="7" t="str">
        <f>[1]Info!$B$2</f>
        <v>920</v>
      </c>
      <c r="B65" s="7" t="s">
        <v>31</v>
      </c>
      <c r="C65" s="75" t="s">
        <v>160</v>
      </c>
      <c r="D65" s="36" t="s">
        <v>81</v>
      </c>
      <c r="E65" s="23">
        <f>+E66+E67</f>
        <v>0</v>
      </c>
      <c r="F65" s="24">
        <f>+F66+F67</f>
        <v>0</v>
      </c>
      <c r="G65" s="24">
        <f t="shared" ref="G65:P65" si="9">+G66+G67</f>
        <v>0</v>
      </c>
      <c r="H65" s="24">
        <f t="shared" si="9"/>
        <v>0</v>
      </c>
      <c r="I65" s="24">
        <f t="shared" si="9"/>
        <v>0</v>
      </c>
      <c r="J65" s="24">
        <f t="shared" si="9"/>
        <v>0</v>
      </c>
      <c r="K65" s="24">
        <f t="shared" si="9"/>
        <v>0</v>
      </c>
      <c r="L65" s="24">
        <f t="shared" si="9"/>
        <v>0</v>
      </c>
      <c r="M65" s="24">
        <f t="shared" si="9"/>
        <v>0</v>
      </c>
      <c r="N65" s="24">
        <f t="shared" si="9"/>
        <v>0</v>
      </c>
      <c r="O65" s="24">
        <f t="shared" si="9"/>
        <v>0</v>
      </c>
      <c r="P65" s="24">
        <f t="shared" si="9"/>
        <v>0</v>
      </c>
      <c r="Q65" s="18">
        <f>SUM(E65:P65)</f>
        <v>0</v>
      </c>
    </row>
    <row r="66" spans="1:17">
      <c r="A66" s="7" t="str">
        <f>[1]Info!$B$2</f>
        <v>920</v>
      </c>
      <c r="B66" s="7" t="s">
        <v>31</v>
      </c>
      <c r="C66" s="85" t="s">
        <v>92</v>
      </c>
      <c r="D66" s="40" t="s">
        <v>83</v>
      </c>
      <c r="E66" s="19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18">
        <f t="shared" ref="Q66:Q72" si="10">SUM(E66:P66)</f>
        <v>0</v>
      </c>
    </row>
    <row r="67" spans="1:17">
      <c r="A67" s="7" t="str">
        <f>[1]Info!$B$2</f>
        <v>920</v>
      </c>
      <c r="B67" s="7" t="s">
        <v>31</v>
      </c>
      <c r="C67" s="85" t="s">
        <v>93</v>
      </c>
      <c r="D67" s="40" t="s">
        <v>85</v>
      </c>
      <c r="E67" s="19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18">
        <f t="shared" si="10"/>
        <v>0</v>
      </c>
    </row>
    <row r="68" spans="1:17">
      <c r="A68" s="7" t="str">
        <f>[1]Info!$B$2</f>
        <v>920</v>
      </c>
      <c r="B68" s="7" t="s">
        <v>31</v>
      </c>
      <c r="C68" s="75" t="s">
        <v>161</v>
      </c>
      <c r="D68" s="44" t="s">
        <v>86</v>
      </c>
      <c r="E68" s="78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18">
        <f t="shared" si="10"/>
        <v>0</v>
      </c>
    </row>
    <row r="69" spans="1:17">
      <c r="A69" s="7" t="str">
        <f>[1]Info!$B$2</f>
        <v>920</v>
      </c>
      <c r="B69" s="7" t="s">
        <v>31</v>
      </c>
      <c r="C69" s="75" t="s">
        <v>162</v>
      </c>
      <c r="D69" s="36" t="s">
        <v>87</v>
      </c>
      <c r="E69" s="78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18">
        <f t="shared" si="10"/>
        <v>0</v>
      </c>
    </row>
    <row r="70" spans="1:17">
      <c r="A70" s="7" t="str">
        <f>[1]Info!$B$2</f>
        <v>920</v>
      </c>
      <c r="B70" s="7" t="s">
        <v>31</v>
      </c>
      <c r="C70" s="75" t="s">
        <v>163</v>
      </c>
      <c r="D70" s="36" t="s">
        <v>88</v>
      </c>
      <c r="E70" s="78">
        <v>7</v>
      </c>
      <c r="F70" s="84">
        <v>2</v>
      </c>
      <c r="G70" s="84"/>
      <c r="H70" s="84">
        <v>1</v>
      </c>
      <c r="I70" s="84">
        <v>89</v>
      </c>
      <c r="J70" s="84">
        <v>181</v>
      </c>
      <c r="K70" s="84"/>
      <c r="L70" s="84">
        <v>72</v>
      </c>
      <c r="M70" s="84">
        <v>5</v>
      </c>
      <c r="N70" s="84">
        <v>11</v>
      </c>
      <c r="O70" s="84">
        <v>2</v>
      </c>
      <c r="P70" s="84">
        <v>58</v>
      </c>
      <c r="Q70" s="18">
        <f t="shared" si="10"/>
        <v>428</v>
      </c>
    </row>
    <row r="71" spans="1:17">
      <c r="A71" s="7" t="str">
        <f>[1]Info!$B$2</f>
        <v>920</v>
      </c>
      <c r="B71" s="7" t="s">
        <v>31</v>
      </c>
      <c r="C71" s="79" t="s">
        <v>164</v>
      </c>
      <c r="D71" s="36" t="s">
        <v>90</v>
      </c>
      <c r="E71" s="78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18">
        <f t="shared" si="10"/>
        <v>0</v>
      </c>
    </row>
    <row r="72" spans="1:17">
      <c r="A72" s="7" t="str">
        <f>[1]Info!$B$2</f>
        <v>920</v>
      </c>
      <c r="B72" s="7" t="s">
        <v>31</v>
      </c>
      <c r="C72" s="75" t="s">
        <v>165</v>
      </c>
      <c r="D72" s="36" t="s">
        <v>89</v>
      </c>
      <c r="E72" s="19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18">
        <f t="shared" si="10"/>
        <v>0</v>
      </c>
    </row>
    <row r="73" spans="1:17">
      <c r="A73" s="7" t="str">
        <f>[1]Info!$B$2</f>
        <v>920</v>
      </c>
      <c r="B73" s="7" t="s">
        <v>31</v>
      </c>
      <c r="C73" s="79" t="s">
        <v>166</v>
      </c>
      <c r="D73" s="31" t="s">
        <v>94</v>
      </c>
      <c r="E73" s="32"/>
      <c r="F73" s="33"/>
      <c r="G73" s="34"/>
      <c r="H73" s="34"/>
      <c r="I73" s="34"/>
      <c r="J73" s="33"/>
      <c r="K73" s="33"/>
      <c r="L73" s="33"/>
      <c r="M73" s="34"/>
      <c r="N73" s="34"/>
      <c r="O73" s="34"/>
      <c r="P73" s="34"/>
      <c r="Q73" s="38"/>
    </row>
    <row r="74" spans="1:17">
      <c r="A74" s="7" t="str">
        <f>[1]Info!$B$2</f>
        <v>920</v>
      </c>
      <c r="B74" s="7" t="s">
        <v>31</v>
      </c>
      <c r="C74" s="75" t="s">
        <v>167</v>
      </c>
      <c r="D74" s="36" t="s">
        <v>95</v>
      </c>
      <c r="E74" s="19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18">
        <f t="shared" ref="Q74:Q80" si="11">SUM(E74:P74)</f>
        <v>0</v>
      </c>
    </row>
    <row r="75" spans="1:17">
      <c r="A75" s="7" t="str">
        <f>[1]Info!$B$2</f>
        <v>920</v>
      </c>
      <c r="B75" s="7" t="s">
        <v>31</v>
      </c>
      <c r="C75" s="75" t="s">
        <v>168</v>
      </c>
      <c r="D75" s="36" t="s">
        <v>86</v>
      </c>
      <c r="E75" s="78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18">
        <f t="shared" si="11"/>
        <v>0</v>
      </c>
    </row>
    <row r="76" spans="1:17">
      <c r="A76" s="7" t="str">
        <f>[1]Info!$B$2</f>
        <v>920</v>
      </c>
      <c r="B76" s="7" t="s">
        <v>31</v>
      </c>
      <c r="C76" s="75" t="s">
        <v>169</v>
      </c>
      <c r="D76" s="36" t="s">
        <v>87</v>
      </c>
      <c r="E76" s="78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18">
        <f t="shared" si="11"/>
        <v>0</v>
      </c>
    </row>
    <row r="77" spans="1:17">
      <c r="A77" s="7" t="str">
        <f>[1]Info!$B$2</f>
        <v>920</v>
      </c>
      <c r="B77" s="7" t="s">
        <v>31</v>
      </c>
      <c r="C77" s="75" t="s">
        <v>170</v>
      </c>
      <c r="D77" s="36" t="s">
        <v>88</v>
      </c>
      <c r="E77" s="19">
        <v>252</v>
      </c>
      <c r="F77" s="37">
        <v>5</v>
      </c>
      <c r="G77" s="37">
        <v>7</v>
      </c>
      <c r="H77" s="37">
        <v>638</v>
      </c>
      <c r="I77" s="37">
        <v>1322</v>
      </c>
      <c r="J77" s="37">
        <v>894</v>
      </c>
      <c r="K77" s="37">
        <v>0</v>
      </c>
      <c r="L77" s="37">
        <v>380</v>
      </c>
      <c r="M77" s="37">
        <v>47</v>
      </c>
      <c r="N77" s="37">
        <v>21</v>
      </c>
      <c r="O77" s="37">
        <v>18</v>
      </c>
      <c r="P77" s="37">
        <v>562</v>
      </c>
      <c r="Q77" s="18">
        <f t="shared" si="11"/>
        <v>4146</v>
      </c>
    </row>
    <row r="78" spans="1:17">
      <c r="A78" s="7" t="str">
        <f>[1]Info!$B$2</f>
        <v>920</v>
      </c>
      <c r="B78" s="7" t="s">
        <v>31</v>
      </c>
      <c r="C78" s="75" t="s">
        <v>171</v>
      </c>
      <c r="D78" s="36" t="s">
        <v>90</v>
      </c>
      <c r="E78" s="78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>
        <f t="shared" si="11"/>
        <v>0</v>
      </c>
    </row>
    <row r="79" spans="1:17">
      <c r="A79" s="7" t="str">
        <f>[1]Info!$B$2</f>
        <v>920</v>
      </c>
      <c r="B79" s="7" t="s">
        <v>31</v>
      </c>
      <c r="C79" s="79" t="s">
        <v>172</v>
      </c>
      <c r="D79" s="36" t="s">
        <v>89</v>
      </c>
      <c r="E79" s="19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18">
        <f t="shared" si="11"/>
        <v>0</v>
      </c>
    </row>
    <row r="80" spans="1:17">
      <c r="A80" s="7" t="str">
        <f>[1]Info!$B$2</f>
        <v>920</v>
      </c>
      <c r="B80" s="7" t="s">
        <v>31</v>
      </c>
      <c r="C80" s="75" t="s">
        <v>173</v>
      </c>
      <c r="D80" s="31" t="s">
        <v>96</v>
      </c>
      <c r="E80" s="78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18">
        <f t="shared" si="11"/>
        <v>0</v>
      </c>
    </row>
    <row r="81" spans="1:19" ht="15.75" thickBot="1">
      <c r="A81" s="7" t="str">
        <f>[1]Info!$B$2</f>
        <v>920</v>
      </c>
      <c r="B81" s="7" t="s">
        <v>31</v>
      </c>
      <c r="C81" s="82" t="s">
        <v>174</v>
      </c>
      <c r="D81" s="45" t="s">
        <v>97</v>
      </c>
      <c r="E81" s="28">
        <f>+E31+E33+E38+E42+E44+E45+E46+E47+E49+E50+E51+E52+E54+E55+E56+E59+E60+E61+E62+E63+E65+E68+E69+E70+E71+E72+E74+E75+E76+E77+E78+E79+E80+E84</f>
        <v>3708</v>
      </c>
      <c r="F81" s="29">
        <f t="shared" ref="F81:O81" si="12">+F31+F33+F38+F42+F44+F45+F46+F47+F49+F50+F51+F52+F54+F55+F56+F59+F60+F61+F62+F63+F65+F68+F69+F70+F71+F72+F74+F75+F76+F77+F78+F79+F80+F84</f>
        <v>77</v>
      </c>
      <c r="G81" s="29">
        <f t="shared" si="12"/>
        <v>434</v>
      </c>
      <c r="H81" s="29">
        <f t="shared" si="12"/>
        <v>943</v>
      </c>
      <c r="I81" s="29">
        <f t="shared" si="12"/>
        <v>4003</v>
      </c>
      <c r="J81" s="29">
        <f t="shared" si="12"/>
        <v>11793</v>
      </c>
      <c r="K81" s="29">
        <f t="shared" si="12"/>
        <v>0</v>
      </c>
      <c r="L81" s="29">
        <f t="shared" si="12"/>
        <v>1428</v>
      </c>
      <c r="M81" s="29">
        <f t="shared" si="12"/>
        <v>363</v>
      </c>
      <c r="N81" s="29">
        <f t="shared" si="12"/>
        <v>1158</v>
      </c>
      <c r="O81" s="29">
        <f t="shared" si="12"/>
        <v>122</v>
      </c>
      <c r="P81" s="46">
        <f>+P31+P33+P38+P42+P44+P45+P46+P47+P49+P50+P51+P52+P54+P55+P56+P59+P60+P61+P62+P63+P65+P68+P69+P70+P71+P72+P74+P75+P76+P77+P78+P79+P80+P84</f>
        <v>3889</v>
      </c>
      <c r="Q81" s="30">
        <f>SUM(E81:P81)</f>
        <v>27918</v>
      </c>
    </row>
    <row r="82" spans="1:19" ht="15.75" thickBot="1">
      <c r="A82" s="7" t="str">
        <f>[1]Info!$B$2</f>
        <v>920</v>
      </c>
      <c r="B82" s="7" t="s">
        <v>31</v>
      </c>
      <c r="C82" s="26"/>
      <c r="D82" s="188" t="s">
        <v>98</v>
      </c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90"/>
    </row>
    <row r="83" spans="1:19" ht="15.75" thickBot="1">
      <c r="A83" s="7" t="str">
        <f>[1]Info!$B$2</f>
        <v>920</v>
      </c>
      <c r="B83" s="7" t="s">
        <v>31</v>
      </c>
      <c r="C83" s="75" t="s">
        <v>175</v>
      </c>
      <c r="D83" s="31" t="s">
        <v>99</v>
      </c>
      <c r="E83" s="47">
        <f>+E84+E85</f>
        <v>429</v>
      </c>
      <c r="F83" s="48">
        <f t="shared" ref="F83:P83" si="13">+F84+F85</f>
        <v>14</v>
      </c>
      <c r="G83" s="48">
        <f t="shared" si="13"/>
        <v>0</v>
      </c>
      <c r="H83" s="48">
        <f t="shared" si="13"/>
        <v>13</v>
      </c>
      <c r="I83" s="48">
        <f t="shared" si="13"/>
        <v>364</v>
      </c>
      <c r="J83" s="48">
        <f t="shared" si="13"/>
        <v>2383</v>
      </c>
      <c r="K83" s="48">
        <f t="shared" si="13"/>
        <v>0</v>
      </c>
      <c r="L83" s="48">
        <f t="shared" si="13"/>
        <v>324</v>
      </c>
      <c r="M83" s="48">
        <f t="shared" si="13"/>
        <v>71</v>
      </c>
      <c r="N83" s="48">
        <f t="shared" si="13"/>
        <v>152</v>
      </c>
      <c r="O83" s="48">
        <f t="shared" si="13"/>
        <v>19</v>
      </c>
      <c r="P83" s="48">
        <f t="shared" si="13"/>
        <v>597</v>
      </c>
      <c r="Q83" s="17">
        <f>SUM(E83:P83)</f>
        <v>4366</v>
      </c>
    </row>
    <row r="84" spans="1:19" ht="15.75" thickBot="1">
      <c r="A84" s="7" t="str">
        <f>[1]Info!$B$2</f>
        <v>920</v>
      </c>
      <c r="B84" s="7" t="s">
        <v>31</v>
      </c>
      <c r="C84" s="85" t="s">
        <v>100</v>
      </c>
      <c r="D84" s="36" t="s">
        <v>101</v>
      </c>
      <c r="E84" s="19">
        <v>317</v>
      </c>
      <c r="F84" s="37">
        <v>10</v>
      </c>
      <c r="G84" s="37">
        <v>0</v>
      </c>
      <c r="H84" s="37">
        <v>10</v>
      </c>
      <c r="I84" s="37">
        <v>269</v>
      </c>
      <c r="J84" s="37">
        <v>1761</v>
      </c>
      <c r="K84" s="37">
        <v>0</v>
      </c>
      <c r="L84" s="37">
        <v>239</v>
      </c>
      <c r="M84" s="37">
        <v>52</v>
      </c>
      <c r="N84" s="37">
        <v>112</v>
      </c>
      <c r="O84" s="37">
        <v>14</v>
      </c>
      <c r="P84" s="37">
        <v>441</v>
      </c>
      <c r="Q84" s="17">
        <f t="shared" ref="Q84:Q85" si="14">SUM(E84:P84)</f>
        <v>3225</v>
      </c>
    </row>
    <row r="85" spans="1:19">
      <c r="A85" s="7" t="str">
        <f>[1]Info!$B$2</f>
        <v>920</v>
      </c>
      <c r="B85" s="7" t="s">
        <v>31</v>
      </c>
      <c r="C85" s="85" t="s">
        <v>102</v>
      </c>
      <c r="D85" s="36" t="s">
        <v>103</v>
      </c>
      <c r="E85" s="19">
        <v>112</v>
      </c>
      <c r="F85" s="37">
        <v>4</v>
      </c>
      <c r="G85" s="37">
        <v>0</v>
      </c>
      <c r="H85" s="37">
        <v>3</v>
      </c>
      <c r="I85" s="37">
        <v>95</v>
      </c>
      <c r="J85" s="37">
        <v>622</v>
      </c>
      <c r="K85" s="37"/>
      <c r="L85" s="37">
        <v>85</v>
      </c>
      <c r="M85" s="37">
        <v>19</v>
      </c>
      <c r="N85" s="37">
        <v>40</v>
      </c>
      <c r="O85" s="37">
        <v>5</v>
      </c>
      <c r="P85" s="37">
        <v>156</v>
      </c>
      <c r="Q85" s="17">
        <f t="shared" si="14"/>
        <v>1141</v>
      </c>
    </row>
    <row r="86" spans="1:19">
      <c r="A86" s="7" t="str">
        <f>[1]Info!$B$2</f>
        <v>920</v>
      </c>
      <c r="B86" s="7" t="s">
        <v>31</v>
      </c>
      <c r="C86" s="75" t="s">
        <v>176</v>
      </c>
      <c r="D86" s="31" t="s">
        <v>104</v>
      </c>
      <c r="E86" s="49"/>
      <c r="F86" s="42"/>
      <c r="G86" s="43"/>
      <c r="H86" s="43"/>
      <c r="I86" s="43"/>
      <c r="J86" s="42"/>
      <c r="K86" s="42"/>
      <c r="L86" s="42"/>
      <c r="M86" s="43"/>
      <c r="N86" s="43"/>
      <c r="O86" s="43"/>
      <c r="P86" s="43"/>
      <c r="Q86" s="38"/>
    </row>
    <row r="87" spans="1:19">
      <c r="A87" s="7" t="str">
        <f>[1]Info!$B$2</f>
        <v>920</v>
      </c>
      <c r="B87" s="7" t="s">
        <v>31</v>
      </c>
      <c r="C87" s="75" t="s">
        <v>177</v>
      </c>
      <c r="D87" s="36" t="s">
        <v>105</v>
      </c>
      <c r="E87" s="19">
        <v>67</v>
      </c>
      <c r="F87" s="37">
        <v>6</v>
      </c>
      <c r="G87" s="37">
        <v>8</v>
      </c>
      <c r="H87" s="37">
        <v>31</v>
      </c>
      <c r="I87" s="37">
        <v>116</v>
      </c>
      <c r="J87" s="37">
        <v>13</v>
      </c>
      <c r="K87" s="37">
        <v>0</v>
      </c>
      <c r="L87" s="37">
        <v>29</v>
      </c>
      <c r="M87" s="37">
        <v>6</v>
      </c>
      <c r="N87" s="37">
        <v>34</v>
      </c>
      <c r="O87" s="37">
        <v>2</v>
      </c>
      <c r="P87" s="37">
        <v>50</v>
      </c>
      <c r="Q87" s="178">
        <f t="shared" ref="Q87:Q95" si="15">SUM(E87:P87)</f>
        <v>362</v>
      </c>
    </row>
    <row r="88" spans="1:19">
      <c r="A88" s="7" t="str">
        <f>[1]Info!$B$2</f>
        <v>920</v>
      </c>
      <c r="B88" s="7" t="s">
        <v>31</v>
      </c>
      <c r="C88" s="75" t="s">
        <v>178</v>
      </c>
      <c r="D88" s="36" t="s">
        <v>106</v>
      </c>
      <c r="E88" s="19">
        <v>2933</v>
      </c>
      <c r="F88" s="37">
        <v>76</v>
      </c>
      <c r="G88" s="37">
        <v>231</v>
      </c>
      <c r="H88" s="37">
        <v>869</v>
      </c>
      <c r="I88" s="37">
        <v>3895</v>
      </c>
      <c r="J88" s="37">
        <v>15640</v>
      </c>
      <c r="K88" s="37">
        <v>0</v>
      </c>
      <c r="L88" s="37">
        <v>1379</v>
      </c>
      <c r="M88" s="37">
        <v>416</v>
      </c>
      <c r="N88" s="37">
        <v>843</v>
      </c>
      <c r="O88" s="37">
        <v>133</v>
      </c>
      <c r="P88" s="37">
        <v>4160</v>
      </c>
      <c r="Q88" s="178">
        <f t="shared" si="15"/>
        <v>30575</v>
      </c>
    </row>
    <row r="89" spans="1:19">
      <c r="A89" s="7" t="str">
        <f>[1]Info!$B$2</f>
        <v>920</v>
      </c>
      <c r="B89" s="7" t="s">
        <v>31</v>
      </c>
      <c r="C89" s="79" t="s">
        <v>179</v>
      </c>
      <c r="D89" s="31" t="s">
        <v>107</v>
      </c>
      <c r="E89" s="19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18">
        <f t="shared" si="15"/>
        <v>0</v>
      </c>
    </row>
    <row r="90" spans="1:19">
      <c r="A90" s="7" t="str">
        <f>[1]Info!$B$2</f>
        <v>920</v>
      </c>
      <c r="B90" s="7" t="s">
        <v>31</v>
      </c>
      <c r="C90" s="75" t="s">
        <v>180</v>
      </c>
      <c r="D90" s="31" t="s">
        <v>108</v>
      </c>
      <c r="E90" s="19">
        <v>170</v>
      </c>
      <c r="F90" s="37">
        <v>9</v>
      </c>
      <c r="G90" s="37">
        <v>14</v>
      </c>
      <c r="H90" s="37">
        <v>99</v>
      </c>
      <c r="I90" s="37">
        <v>384</v>
      </c>
      <c r="J90" s="37">
        <v>830</v>
      </c>
      <c r="K90" s="37">
        <v>0</v>
      </c>
      <c r="L90" s="37">
        <v>265</v>
      </c>
      <c r="M90" s="37">
        <v>24</v>
      </c>
      <c r="N90" s="37">
        <v>28</v>
      </c>
      <c r="O90" s="37">
        <v>9</v>
      </c>
      <c r="P90" s="37">
        <v>288</v>
      </c>
      <c r="Q90" s="18">
        <f t="shared" si="15"/>
        <v>2120</v>
      </c>
      <c r="R90" s="181">
        <f>+Q90/Q94</f>
        <v>5.4845552853520982E-2</v>
      </c>
      <c r="S90" s="181">
        <f>+Q90/Q95</f>
        <v>3.1845220212702037E-2</v>
      </c>
    </row>
    <row r="91" spans="1:19">
      <c r="A91" s="7" t="str">
        <f>[1]Info!$B$2</f>
        <v>920</v>
      </c>
      <c r="B91" s="7" t="s">
        <v>31</v>
      </c>
      <c r="C91" s="75" t="s">
        <v>181</v>
      </c>
      <c r="D91" s="31" t="s">
        <v>109</v>
      </c>
      <c r="E91" s="19">
        <v>198</v>
      </c>
      <c r="F91" s="37">
        <v>11</v>
      </c>
      <c r="G91" s="37">
        <v>47</v>
      </c>
      <c r="H91" s="37">
        <v>103</v>
      </c>
      <c r="I91" s="37">
        <v>813</v>
      </c>
      <c r="J91" s="37">
        <v>2239</v>
      </c>
      <c r="K91" s="37">
        <v>0</v>
      </c>
      <c r="L91" s="37">
        <v>307</v>
      </c>
      <c r="M91" s="37">
        <v>50</v>
      </c>
      <c r="N91" s="37">
        <v>64</v>
      </c>
      <c r="O91" s="37">
        <v>19</v>
      </c>
      <c r="P91" s="37">
        <v>605</v>
      </c>
      <c r="Q91" s="18">
        <f t="shared" si="15"/>
        <v>4456</v>
      </c>
      <c r="R91" s="181">
        <f>+Q91/Q94</f>
        <v>0.11527914316758939</v>
      </c>
      <c r="S91" s="181">
        <f>+Q91/Q95</f>
        <v>6.6935047767830325E-2</v>
      </c>
    </row>
    <row r="92" spans="1:19">
      <c r="A92" s="7" t="str">
        <f>[1]Info!$B$2</f>
        <v>920</v>
      </c>
      <c r="B92" s="7" t="s">
        <v>31</v>
      </c>
      <c r="C92" s="79" t="s">
        <v>182</v>
      </c>
      <c r="D92" s="31" t="s">
        <v>110</v>
      </c>
      <c r="E92" s="19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18">
        <f t="shared" si="15"/>
        <v>0</v>
      </c>
    </row>
    <row r="93" spans="1:19" s="50" customFormat="1">
      <c r="A93" s="7" t="str">
        <f>[1]Info!$B$2</f>
        <v>920</v>
      </c>
      <c r="B93" s="7" t="s">
        <v>31</v>
      </c>
      <c r="C93" s="79" t="s">
        <v>183</v>
      </c>
      <c r="D93" s="31" t="s">
        <v>111</v>
      </c>
      <c r="E93" s="19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18">
        <f t="shared" si="15"/>
        <v>0</v>
      </c>
    </row>
    <row r="94" spans="1:19" ht="15.75" thickBot="1">
      <c r="A94" s="7" t="str">
        <f>[1]Info!$B$2</f>
        <v>920</v>
      </c>
      <c r="B94" s="7" t="s">
        <v>31</v>
      </c>
      <c r="C94" s="82" t="s">
        <v>184</v>
      </c>
      <c r="D94" s="51" t="s">
        <v>27</v>
      </c>
      <c r="E94" s="52">
        <f>+E85+E87+E88+E89+E90+E91+E92+E93</f>
        <v>3480</v>
      </c>
      <c r="F94" s="29">
        <f t="shared" ref="F94:O94" si="16">+F85+F87+F88+F89+F90+F91+F92+F93</f>
        <v>106</v>
      </c>
      <c r="G94" s="29">
        <f t="shared" si="16"/>
        <v>300</v>
      </c>
      <c r="H94" s="29">
        <f t="shared" si="16"/>
        <v>1105</v>
      </c>
      <c r="I94" s="29">
        <f t="shared" si="16"/>
        <v>5303</v>
      </c>
      <c r="J94" s="29">
        <f t="shared" si="16"/>
        <v>19344</v>
      </c>
      <c r="K94" s="29">
        <f t="shared" si="16"/>
        <v>0</v>
      </c>
      <c r="L94" s="29">
        <f t="shared" si="16"/>
        <v>2065</v>
      </c>
      <c r="M94" s="29">
        <f t="shared" si="16"/>
        <v>515</v>
      </c>
      <c r="N94" s="29">
        <f t="shared" si="16"/>
        <v>1009</v>
      </c>
      <c r="O94" s="29">
        <f t="shared" si="16"/>
        <v>168</v>
      </c>
      <c r="P94" s="29">
        <f>+P85+P87+P88+P89+P90+P91+P92+P93</f>
        <v>5259</v>
      </c>
      <c r="Q94" s="53">
        <f>SUM(E94:P94)</f>
        <v>38654</v>
      </c>
    </row>
    <row r="95" spans="1:19" ht="15.75" thickBot="1">
      <c r="A95" s="7" t="str">
        <f>[1]Info!$B$2</f>
        <v>920</v>
      </c>
      <c r="B95" s="7" t="s">
        <v>31</v>
      </c>
      <c r="C95" s="86" t="s">
        <v>185</v>
      </c>
      <c r="D95" s="54" t="s">
        <v>112</v>
      </c>
      <c r="E95" s="55">
        <f>+E29+E81+E94</f>
        <v>7188</v>
      </c>
      <c r="F95" s="56">
        <f t="shared" ref="F95:O95" si="17">+F29+F81+F94</f>
        <v>183</v>
      </c>
      <c r="G95" s="56">
        <f t="shared" si="17"/>
        <v>734</v>
      </c>
      <c r="H95" s="56">
        <f t="shared" si="17"/>
        <v>2048</v>
      </c>
      <c r="I95" s="56">
        <f t="shared" si="17"/>
        <v>9306</v>
      </c>
      <c r="J95" s="56">
        <f t="shared" si="17"/>
        <v>31137</v>
      </c>
      <c r="K95" s="56">
        <f t="shared" si="17"/>
        <v>0</v>
      </c>
      <c r="L95" s="56">
        <f t="shared" si="17"/>
        <v>3493</v>
      </c>
      <c r="M95" s="56">
        <f t="shared" si="17"/>
        <v>878</v>
      </c>
      <c r="N95" s="56">
        <f t="shared" si="17"/>
        <v>2167</v>
      </c>
      <c r="O95" s="56">
        <f t="shared" si="17"/>
        <v>290</v>
      </c>
      <c r="P95" s="57">
        <f>+P29+P81+P94</f>
        <v>9148</v>
      </c>
      <c r="Q95" s="58">
        <f t="shared" si="15"/>
        <v>66572</v>
      </c>
      <c r="R95" s="181"/>
    </row>
    <row r="96" spans="1:19">
      <c r="C96" s="59"/>
      <c r="D96" s="60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</row>
    <row r="97" spans="1:16" s="64" customFormat="1">
      <c r="A97" s="87"/>
      <c r="B97" s="87"/>
      <c r="C97" s="88"/>
      <c r="D97" s="191"/>
      <c r="E97" s="191"/>
      <c r="F97" s="191"/>
      <c r="N97" s="191"/>
      <c r="O97" s="191"/>
      <c r="P97" s="191"/>
    </row>
    <row r="98" spans="1:16" s="64" customFormat="1">
      <c r="A98" s="87"/>
      <c r="B98" s="87"/>
      <c r="C98" s="88"/>
      <c r="D98" s="89"/>
      <c r="E98" s="89"/>
      <c r="F98" s="89"/>
    </row>
    <row r="99" spans="1:16" s="64" customFormat="1">
      <c r="A99" s="87"/>
      <c r="B99" s="87"/>
      <c r="C99" s="88"/>
      <c r="D99" s="90"/>
      <c r="E99" s="90"/>
      <c r="F99" s="90"/>
    </row>
    <row r="100" spans="1:16" s="64" customFormat="1">
      <c r="A100" s="87"/>
      <c r="B100" s="87"/>
      <c r="C100" s="88"/>
      <c r="D100" s="91"/>
    </row>
  </sheetData>
  <mergeCells count="35"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  <mergeCell ref="C8:C10"/>
    <mergeCell ref="D8:D10"/>
    <mergeCell ref="E8:F8"/>
    <mergeCell ref="G8:I8"/>
    <mergeCell ref="J8:J10"/>
    <mergeCell ref="P8:P10"/>
    <mergeCell ref="Q8:Q10"/>
    <mergeCell ref="E9:E10"/>
    <mergeCell ref="F9:F10"/>
    <mergeCell ref="G9:G10"/>
    <mergeCell ref="H9:H10"/>
    <mergeCell ref="I9:I10"/>
    <mergeCell ref="K8:K10"/>
    <mergeCell ref="L8:L10"/>
    <mergeCell ref="M8:M10"/>
    <mergeCell ref="N8:N10"/>
    <mergeCell ref="O8:O10"/>
    <mergeCell ref="D16:Q16"/>
    <mergeCell ref="D30:Q30"/>
    <mergeCell ref="D82:Q82"/>
    <mergeCell ref="D97:F97"/>
    <mergeCell ref="N97:P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2"/>
  <sheetViews>
    <sheetView topLeftCell="A3" zoomScale="70" zoomScaleNormal="70" workbookViewId="0">
      <selection activeCell="F55" sqref="F55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9.28515625" style="8" bestFit="1" customWidth="1"/>
    <col min="4" max="4" width="10.28515625" style="8" bestFit="1" customWidth="1"/>
    <col min="5" max="5" width="17.7109375" style="8" bestFit="1" customWidth="1"/>
    <col min="6" max="6" width="31" style="8" customWidth="1"/>
    <col min="7" max="7" width="15.85546875" style="8" bestFit="1" customWidth="1"/>
    <col min="8" max="8" width="12.28515625" style="8" bestFit="1" customWidth="1"/>
    <col min="9" max="9" width="15.7109375" style="8" bestFit="1" customWidth="1"/>
    <col min="10" max="10" width="11.28515625" style="8" bestFit="1" customWidth="1"/>
    <col min="11" max="11" width="15.85546875" style="8" bestFit="1" customWidth="1"/>
    <col min="12" max="12" width="12.5703125" style="8" bestFit="1" customWidth="1"/>
    <col min="13" max="13" width="13.855468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2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80" t="s">
        <v>186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4" spans="1:15" ht="8.25" customHeight="1" thickBot="1">
      <c r="A4" s="216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ht="15.75" thickBot="1">
      <c r="A5" s="281"/>
      <c r="B5" s="283" t="s">
        <v>17</v>
      </c>
      <c r="C5" s="284"/>
      <c r="D5" s="284"/>
      <c r="E5" s="284"/>
      <c r="F5" s="284"/>
      <c r="G5" s="284"/>
      <c r="H5" s="285"/>
      <c r="I5" s="338"/>
      <c r="J5" s="286" t="s">
        <v>18</v>
      </c>
      <c r="K5" s="287"/>
      <c r="L5" s="287"/>
      <c r="M5" s="287"/>
      <c r="N5" s="287"/>
      <c r="O5" s="288"/>
    </row>
    <row r="6" spans="1:15" ht="7.5" customHeight="1">
      <c r="A6" s="281"/>
      <c r="B6" s="289"/>
      <c r="C6" s="290"/>
      <c r="D6" s="290"/>
      <c r="E6" s="290"/>
      <c r="F6" s="290"/>
      <c r="G6" s="290"/>
      <c r="H6" s="291"/>
      <c r="I6" s="338"/>
      <c r="J6" s="66"/>
      <c r="K6" s="67"/>
      <c r="L6" s="67"/>
      <c r="M6" s="67"/>
      <c r="N6" s="67"/>
      <c r="O6" s="68"/>
    </row>
    <row r="7" spans="1:15" ht="17.25" customHeight="1" thickBot="1">
      <c r="A7" s="281"/>
      <c r="B7" s="93" t="s">
        <v>19</v>
      </c>
      <c r="C7" s="94"/>
      <c r="D7" s="95"/>
      <c r="E7" s="191" t="s">
        <v>21</v>
      </c>
      <c r="F7" s="191"/>
      <c r="G7" s="96"/>
      <c r="H7" s="14"/>
      <c r="I7" s="338"/>
      <c r="J7" s="236" t="s">
        <v>22</v>
      </c>
      <c r="K7" s="191"/>
      <c r="L7" s="191"/>
      <c r="M7" s="91"/>
      <c r="N7" s="96" t="str">
        <f>[1]Info!$B$3</f>
        <v>2013</v>
      </c>
      <c r="O7" s="14"/>
    </row>
    <row r="8" spans="1:15" ht="7.5" customHeight="1" thickBot="1">
      <c r="A8" s="281"/>
      <c r="B8" s="292"/>
      <c r="C8" s="293"/>
      <c r="D8" s="293"/>
      <c r="E8" s="293"/>
      <c r="F8" s="293"/>
      <c r="G8" s="293"/>
      <c r="H8" s="294"/>
      <c r="I8" s="338"/>
      <c r="J8" s="69"/>
      <c r="K8" s="70"/>
      <c r="L8" s="70"/>
      <c r="M8" s="70"/>
      <c r="N8" s="70"/>
      <c r="O8" s="71"/>
    </row>
    <row r="9" spans="1:15" ht="11.25" customHeight="1">
      <c r="A9" s="281"/>
      <c r="B9" s="97"/>
      <c r="C9" s="97"/>
      <c r="D9" s="97"/>
      <c r="E9" s="97"/>
      <c r="F9" s="97"/>
      <c r="G9" s="97"/>
      <c r="H9" s="97"/>
      <c r="I9" s="65"/>
      <c r="J9" s="91"/>
      <c r="K9" s="91"/>
      <c r="L9" s="91"/>
      <c r="M9" s="91"/>
      <c r="N9" s="91"/>
      <c r="O9" s="91"/>
    </row>
    <row r="10" spans="1:15" ht="12.75" customHeight="1" thickBot="1">
      <c r="A10" s="282"/>
      <c r="B10" s="244" t="s">
        <v>23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</row>
    <row r="11" spans="1:15" ht="23.25" customHeight="1">
      <c r="A11" s="327"/>
      <c r="B11" s="330" t="s">
        <v>24</v>
      </c>
      <c r="C11" s="333" t="s">
        <v>25</v>
      </c>
      <c r="D11" s="192"/>
      <c r="E11" s="334" t="s">
        <v>26</v>
      </c>
      <c r="F11" s="335"/>
      <c r="G11" s="335"/>
      <c r="H11" s="336" t="s">
        <v>7</v>
      </c>
      <c r="I11" s="192" t="s">
        <v>8</v>
      </c>
      <c r="J11" s="192" t="s">
        <v>9</v>
      </c>
      <c r="K11" s="192" t="s">
        <v>10</v>
      </c>
      <c r="L11" s="192" t="s">
        <v>11</v>
      </c>
      <c r="M11" s="192" t="s">
        <v>12</v>
      </c>
      <c r="N11" s="192" t="s">
        <v>13</v>
      </c>
      <c r="O11" s="192" t="s">
        <v>27</v>
      </c>
    </row>
    <row r="12" spans="1:15" ht="12.75" customHeight="1">
      <c r="A12" s="328"/>
      <c r="B12" s="331"/>
      <c r="C12" s="323" t="s">
        <v>28</v>
      </c>
      <c r="D12" s="204" t="s">
        <v>29</v>
      </c>
      <c r="E12" s="202" t="s">
        <v>4</v>
      </c>
      <c r="F12" s="200" t="s">
        <v>5</v>
      </c>
      <c r="G12" s="200" t="s">
        <v>6</v>
      </c>
      <c r="H12" s="337"/>
      <c r="I12" s="204"/>
      <c r="J12" s="204"/>
      <c r="K12" s="204"/>
      <c r="L12" s="193"/>
      <c r="M12" s="193"/>
      <c r="N12" s="321"/>
      <c r="O12" s="193"/>
    </row>
    <row r="13" spans="1:15" ht="15.75" thickBot="1">
      <c r="A13" s="329"/>
      <c r="B13" s="332"/>
      <c r="C13" s="324"/>
      <c r="D13" s="325"/>
      <c r="E13" s="320"/>
      <c r="F13" s="326"/>
      <c r="G13" s="326"/>
      <c r="H13" s="337"/>
      <c r="I13" s="325"/>
      <c r="J13" s="325"/>
      <c r="K13" s="325"/>
      <c r="L13" s="320"/>
      <c r="M13" s="320"/>
      <c r="N13" s="322"/>
      <c r="O13" s="320"/>
    </row>
    <row r="14" spans="1:15" ht="15.75" hidden="1" thickBot="1">
      <c r="A14" s="62" t="s">
        <v>187</v>
      </c>
      <c r="B14" s="98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99" t="s">
        <v>129</v>
      </c>
      <c r="B15" s="98"/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4">
        <v>0</v>
      </c>
      <c r="K15" s="73">
        <v>0</v>
      </c>
      <c r="L15" s="73">
        <v>0</v>
      </c>
      <c r="M15" s="73">
        <v>0</v>
      </c>
      <c r="N15" s="73">
        <v>0</v>
      </c>
      <c r="O15" s="73"/>
    </row>
    <row r="16" spans="1:15" ht="15.75" hidden="1" thickBot="1">
      <c r="A16" s="99" t="s">
        <v>129</v>
      </c>
      <c r="B16" s="98"/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4">
        <v>0</v>
      </c>
      <c r="K16" s="73">
        <v>0</v>
      </c>
      <c r="L16" s="73">
        <v>0</v>
      </c>
      <c r="M16" s="73">
        <v>0</v>
      </c>
      <c r="N16" s="73">
        <v>0</v>
      </c>
      <c r="O16" s="73"/>
    </row>
    <row r="17" spans="1:15" ht="15.75" hidden="1" thickBot="1">
      <c r="A17" s="99" t="s">
        <v>129</v>
      </c>
      <c r="B17" s="98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/>
    </row>
    <row r="18" spans="1:15" ht="15.75" hidden="1" thickBot="1">
      <c r="A18" s="99" t="s">
        <v>129</v>
      </c>
      <c r="B18" s="98"/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4">
        <v>0</v>
      </c>
      <c r="K18" s="73">
        <v>0</v>
      </c>
      <c r="L18" s="73">
        <v>0</v>
      </c>
      <c r="M18" s="73">
        <v>0</v>
      </c>
      <c r="N18" s="73">
        <v>0</v>
      </c>
      <c r="O18" s="73"/>
    </row>
    <row r="19" spans="1:15" ht="15.75">
      <c r="A19" s="100"/>
      <c r="B19" s="101" t="s">
        <v>188</v>
      </c>
      <c r="C19" s="102"/>
      <c r="D19" s="103"/>
      <c r="E19" s="103"/>
      <c r="F19" s="104"/>
      <c r="G19" s="105"/>
      <c r="H19" s="106"/>
      <c r="I19" s="103"/>
      <c r="J19" s="103"/>
      <c r="K19" s="103"/>
      <c r="L19" s="104"/>
      <c r="M19" s="104"/>
      <c r="N19" s="104"/>
      <c r="O19" s="107"/>
    </row>
    <row r="20" spans="1:15">
      <c r="A20" s="108" t="s">
        <v>189</v>
      </c>
      <c r="B20" s="109" t="s">
        <v>190</v>
      </c>
      <c r="C20" s="174">
        <v>0</v>
      </c>
      <c r="D20" s="174">
        <v>0</v>
      </c>
      <c r="E20" s="175">
        <v>0</v>
      </c>
      <c r="F20" s="175">
        <v>45</v>
      </c>
      <c r="G20" s="175">
        <v>0</v>
      </c>
      <c r="H20" s="174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10</v>
      </c>
      <c r="O20" s="110">
        <f>SUM(C20:N20)</f>
        <v>55</v>
      </c>
    </row>
    <row r="21" spans="1:15">
      <c r="A21" s="108" t="s">
        <v>191</v>
      </c>
      <c r="B21" s="109" t="s">
        <v>192</v>
      </c>
      <c r="C21" s="176">
        <v>0</v>
      </c>
      <c r="D21" s="176">
        <v>0</v>
      </c>
      <c r="E21" s="177">
        <v>0</v>
      </c>
      <c r="F21" s="177">
        <v>0</v>
      </c>
      <c r="G21" s="177">
        <v>122</v>
      </c>
      <c r="H21" s="176">
        <v>0</v>
      </c>
      <c r="I21" s="177">
        <v>0</v>
      </c>
      <c r="J21" s="177">
        <v>0</v>
      </c>
      <c r="K21" s="177">
        <v>0</v>
      </c>
      <c r="L21" s="177">
        <v>203</v>
      </c>
      <c r="M21" s="177">
        <v>0</v>
      </c>
      <c r="N21" s="177">
        <v>239</v>
      </c>
      <c r="O21" s="110">
        <f>SUM(C21:N21)</f>
        <v>564</v>
      </c>
    </row>
    <row r="22" spans="1:15" ht="15.75" thickBot="1">
      <c r="A22" s="111" t="s">
        <v>193</v>
      </c>
      <c r="B22" s="112" t="s">
        <v>194</v>
      </c>
      <c r="C22" s="176">
        <v>91</v>
      </c>
      <c r="D22" s="176">
        <v>51</v>
      </c>
      <c r="E22" s="177">
        <v>0</v>
      </c>
      <c r="F22" s="177">
        <v>88</v>
      </c>
      <c r="G22" s="177">
        <v>2237</v>
      </c>
      <c r="H22" s="176">
        <v>2643</v>
      </c>
      <c r="I22" s="177">
        <v>0</v>
      </c>
      <c r="J22" s="177">
        <v>1594</v>
      </c>
      <c r="K22" s="177">
        <v>745</v>
      </c>
      <c r="L22" s="177">
        <v>692</v>
      </c>
      <c r="M22" s="177">
        <v>18</v>
      </c>
      <c r="N22" s="177">
        <v>9192</v>
      </c>
      <c r="O22" s="113">
        <f>SUM(C22:N22)</f>
        <v>17351</v>
      </c>
    </row>
    <row r="23" spans="1:15" ht="12" customHeight="1" thickBot="1">
      <c r="A23" s="114" t="s">
        <v>195</v>
      </c>
      <c r="B23" s="115" t="s">
        <v>97</v>
      </c>
      <c r="C23" s="55">
        <f t="shared" ref="C23:N23" si="0">SUM(C20:C22)</f>
        <v>91</v>
      </c>
      <c r="D23" s="116">
        <f t="shared" si="0"/>
        <v>51</v>
      </c>
      <c r="E23" s="116">
        <f t="shared" si="0"/>
        <v>0</v>
      </c>
      <c r="F23" s="116">
        <f t="shared" si="0"/>
        <v>133</v>
      </c>
      <c r="G23" s="116">
        <f t="shared" si="0"/>
        <v>2359</v>
      </c>
      <c r="H23" s="116">
        <f t="shared" si="0"/>
        <v>2643</v>
      </c>
      <c r="I23" s="116">
        <f t="shared" si="0"/>
        <v>0</v>
      </c>
      <c r="J23" s="116">
        <f t="shared" si="0"/>
        <v>1594</v>
      </c>
      <c r="K23" s="116">
        <f t="shared" si="0"/>
        <v>745</v>
      </c>
      <c r="L23" s="116">
        <f t="shared" si="0"/>
        <v>895</v>
      </c>
      <c r="M23" s="116">
        <f t="shared" si="0"/>
        <v>18</v>
      </c>
      <c r="N23" s="116">
        <f t="shared" si="0"/>
        <v>9441</v>
      </c>
      <c r="O23" s="58">
        <f>SUM(C23:N23)</f>
        <v>17970</v>
      </c>
    </row>
    <row r="24" spans="1:15" ht="17.25" customHeight="1" thickBot="1">
      <c r="A24" s="318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</row>
    <row r="25" spans="1:15" ht="21" customHeight="1" thickBot="1">
      <c r="A25" s="117"/>
      <c r="B25" s="261" t="s">
        <v>196</v>
      </c>
      <c r="C25" s="262"/>
      <c r="D25" s="262"/>
      <c r="E25" s="262"/>
      <c r="F25" s="263"/>
      <c r="H25" s="118"/>
      <c r="I25" s="277" t="s">
        <v>197</v>
      </c>
      <c r="J25" s="278"/>
      <c r="K25" s="278"/>
      <c r="L25" s="278"/>
      <c r="M25" s="278"/>
      <c r="N25" s="278"/>
      <c r="O25" s="279"/>
    </row>
    <row r="26" spans="1:15" ht="16.5" hidden="1" thickBot="1">
      <c r="A26" s="62" t="s">
        <v>187</v>
      </c>
      <c r="B26" s="272"/>
      <c r="C26" s="273"/>
      <c r="D26" s="273"/>
      <c r="E26" s="273"/>
      <c r="F26" s="119" t="s">
        <v>198</v>
      </c>
      <c r="H26" s="62" t="s">
        <v>187</v>
      </c>
      <c r="I26" s="272"/>
      <c r="J26" s="273"/>
      <c r="K26" s="273"/>
      <c r="L26" s="273"/>
      <c r="M26" s="273"/>
      <c r="N26" s="273"/>
      <c r="O26" s="120" t="s">
        <v>198</v>
      </c>
    </row>
    <row r="27" spans="1:15" ht="18.75" hidden="1" thickBot="1">
      <c r="A27" s="121" t="s">
        <v>129</v>
      </c>
      <c r="B27" s="272"/>
      <c r="C27" s="273"/>
      <c r="D27" s="273"/>
      <c r="E27" s="273"/>
      <c r="F27" s="73">
        <v>0</v>
      </c>
      <c r="H27" s="122" t="s">
        <v>129</v>
      </c>
      <c r="I27" s="272"/>
      <c r="J27" s="273"/>
      <c r="K27" s="273"/>
      <c r="L27" s="273"/>
      <c r="M27" s="273"/>
      <c r="N27" s="273"/>
      <c r="O27" s="73">
        <v>0</v>
      </c>
    </row>
    <row r="28" spans="1:15" ht="18.75" hidden="1" thickBot="1">
      <c r="A28" s="121" t="s">
        <v>129</v>
      </c>
      <c r="B28" s="272"/>
      <c r="C28" s="273"/>
      <c r="D28" s="273"/>
      <c r="E28" s="273"/>
      <c r="F28" s="73">
        <v>0</v>
      </c>
      <c r="H28" s="122" t="s">
        <v>129</v>
      </c>
      <c r="I28" s="272"/>
      <c r="J28" s="273"/>
      <c r="K28" s="273"/>
      <c r="L28" s="273"/>
      <c r="M28" s="273"/>
      <c r="N28" s="273"/>
      <c r="O28" s="73">
        <v>0</v>
      </c>
    </row>
    <row r="29" spans="1:15" ht="18.75" hidden="1" thickBot="1">
      <c r="A29" s="121" t="s">
        <v>129</v>
      </c>
      <c r="B29" s="272"/>
      <c r="C29" s="273"/>
      <c r="D29" s="273"/>
      <c r="E29" s="273"/>
      <c r="F29" s="73">
        <v>0</v>
      </c>
      <c r="H29" s="122" t="s">
        <v>129</v>
      </c>
      <c r="I29" s="272"/>
      <c r="J29" s="273"/>
      <c r="K29" s="273"/>
      <c r="L29" s="273"/>
      <c r="M29" s="273"/>
      <c r="N29" s="273"/>
      <c r="O29" s="73">
        <v>0</v>
      </c>
    </row>
    <row r="30" spans="1:15" ht="18.75" hidden="1" thickBot="1">
      <c r="A30" s="121" t="s">
        <v>129</v>
      </c>
      <c r="B30" s="123"/>
      <c r="C30" s="124"/>
      <c r="D30" s="124"/>
      <c r="E30" s="124"/>
      <c r="F30" s="73">
        <v>0</v>
      </c>
      <c r="H30" s="122" t="s">
        <v>129</v>
      </c>
      <c r="I30" s="272"/>
      <c r="J30" s="273"/>
      <c r="K30" s="273"/>
      <c r="L30" s="273"/>
      <c r="M30" s="273"/>
      <c r="N30" s="273"/>
      <c r="O30" s="73">
        <v>0</v>
      </c>
    </row>
    <row r="31" spans="1:15" ht="17.25" customHeight="1">
      <c r="A31" s="125"/>
      <c r="B31" s="315" t="s">
        <v>199</v>
      </c>
      <c r="C31" s="316"/>
      <c r="D31" s="316"/>
      <c r="E31" s="317"/>
      <c r="F31" s="126"/>
      <c r="H31" s="127"/>
      <c r="I31" s="274" t="s">
        <v>199</v>
      </c>
      <c r="J31" s="275"/>
      <c r="K31" s="275"/>
      <c r="L31" s="275"/>
      <c r="M31" s="275"/>
      <c r="N31" s="276"/>
      <c r="O31" s="128"/>
    </row>
    <row r="32" spans="1:15" ht="12.75" customHeight="1">
      <c r="A32" s="129" t="s">
        <v>200</v>
      </c>
      <c r="B32" s="301" t="s">
        <v>201</v>
      </c>
      <c r="C32" s="302"/>
      <c r="D32" s="302"/>
      <c r="E32" s="303"/>
      <c r="F32" s="130"/>
      <c r="H32" s="129" t="s">
        <v>202</v>
      </c>
      <c r="I32" s="304" t="s">
        <v>201</v>
      </c>
      <c r="J32" s="300"/>
      <c r="K32" s="300"/>
      <c r="L32" s="300"/>
      <c r="M32" s="300"/>
      <c r="N32" s="300"/>
      <c r="O32" s="131"/>
    </row>
    <row r="33" spans="1:15" ht="12.75" customHeight="1">
      <c r="A33" s="129" t="s">
        <v>203</v>
      </c>
      <c r="B33" s="301" t="s">
        <v>204</v>
      </c>
      <c r="C33" s="302"/>
      <c r="D33" s="302"/>
      <c r="E33" s="303"/>
      <c r="F33" s="130"/>
      <c r="H33" s="129" t="s">
        <v>205</v>
      </c>
      <c r="I33" s="304" t="s">
        <v>204</v>
      </c>
      <c r="J33" s="300"/>
      <c r="K33" s="300"/>
      <c r="L33" s="300"/>
      <c r="M33" s="300"/>
      <c r="N33" s="300"/>
      <c r="O33" s="131"/>
    </row>
    <row r="34" spans="1:15" ht="12.75" customHeight="1">
      <c r="A34" s="125"/>
      <c r="B34" s="296" t="s">
        <v>206</v>
      </c>
      <c r="C34" s="297"/>
      <c r="D34" s="297"/>
      <c r="E34" s="298"/>
      <c r="F34" s="132"/>
      <c r="H34" s="125"/>
      <c r="I34" s="267" t="s">
        <v>206</v>
      </c>
      <c r="J34" s="299"/>
      <c r="K34" s="299"/>
      <c r="L34" s="299"/>
      <c r="M34" s="299"/>
      <c r="N34" s="300"/>
      <c r="O34" s="133"/>
    </row>
    <row r="35" spans="1:15">
      <c r="A35" s="125"/>
      <c r="B35" s="296" t="s">
        <v>207</v>
      </c>
      <c r="C35" s="297"/>
      <c r="D35" s="297"/>
      <c r="E35" s="298"/>
      <c r="F35" s="134"/>
      <c r="H35" s="125"/>
      <c r="I35" s="314" t="s">
        <v>207</v>
      </c>
      <c r="J35" s="300"/>
      <c r="K35" s="300"/>
      <c r="L35" s="300"/>
      <c r="M35" s="300"/>
      <c r="N35" s="300"/>
      <c r="O35" s="135"/>
    </row>
    <row r="36" spans="1:15" ht="12.75" customHeight="1">
      <c r="A36" s="136" t="s">
        <v>208</v>
      </c>
      <c r="B36" s="301" t="s">
        <v>201</v>
      </c>
      <c r="C36" s="302"/>
      <c r="D36" s="302"/>
      <c r="E36" s="303"/>
      <c r="F36" s="130"/>
      <c r="H36" s="136" t="s">
        <v>209</v>
      </c>
      <c r="I36" s="304" t="s">
        <v>201</v>
      </c>
      <c r="J36" s="300"/>
      <c r="K36" s="300"/>
      <c r="L36" s="300"/>
      <c r="M36" s="300"/>
      <c r="N36" s="300"/>
      <c r="O36" s="131"/>
    </row>
    <row r="37" spans="1:15" ht="12.75" customHeight="1">
      <c r="A37" s="136" t="s">
        <v>210</v>
      </c>
      <c r="B37" s="301" t="s">
        <v>204</v>
      </c>
      <c r="C37" s="302"/>
      <c r="D37" s="302"/>
      <c r="E37" s="303"/>
      <c r="F37" s="130"/>
      <c r="H37" s="136" t="s">
        <v>211</v>
      </c>
      <c r="I37" s="304" t="s">
        <v>204</v>
      </c>
      <c r="J37" s="300"/>
      <c r="K37" s="300"/>
      <c r="L37" s="300"/>
      <c r="M37" s="300"/>
      <c r="N37" s="300"/>
      <c r="O37" s="131"/>
    </row>
    <row r="38" spans="1:15" ht="12.75" customHeight="1">
      <c r="A38" s="137"/>
      <c r="B38" s="296" t="s">
        <v>212</v>
      </c>
      <c r="C38" s="297"/>
      <c r="D38" s="297"/>
      <c r="E38" s="298"/>
      <c r="F38" s="135"/>
      <c r="H38" s="137"/>
      <c r="I38" s="314" t="s">
        <v>212</v>
      </c>
      <c r="J38" s="300"/>
      <c r="K38" s="300"/>
      <c r="L38" s="300"/>
      <c r="M38" s="300"/>
      <c r="N38" s="300"/>
      <c r="O38" s="135"/>
    </row>
    <row r="39" spans="1:15" ht="12.75" customHeight="1">
      <c r="A39" s="136" t="s">
        <v>213</v>
      </c>
      <c r="B39" s="301" t="s">
        <v>201</v>
      </c>
      <c r="C39" s="302"/>
      <c r="D39" s="302"/>
      <c r="E39" s="303"/>
      <c r="F39" s="130">
        <v>720</v>
      </c>
      <c r="H39" s="136" t="s">
        <v>214</v>
      </c>
      <c r="I39" s="304" t="s">
        <v>201</v>
      </c>
      <c r="J39" s="300"/>
      <c r="K39" s="300"/>
      <c r="L39" s="300"/>
      <c r="M39" s="300"/>
      <c r="N39" s="300"/>
      <c r="O39" s="131">
        <v>148</v>
      </c>
    </row>
    <row r="40" spans="1:15" ht="12.75" customHeight="1">
      <c r="A40" s="136" t="s">
        <v>215</v>
      </c>
      <c r="B40" s="301" t="s">
        <v>204</v>
      </c>
      <c r="C40" s="302"/>
      <c r="D40" s="302"/>
      <c r="E40" s="303"/>
      <c r="F40" s="130"/>
      <c r="H40" s="136" t="s">
        <v>216</v>
      </c>
      <c r="I40" s="304" t="s">
        <v>204</v>
      </c>
      <c r="J40" s="300"/>
      <c r="K40" s="300"/>
      <c r="L40" s="300"/>
      <c r="M40" s="300"/>
      <c r="N40" s="300"/>
      <c r="O40" s="131"/>
    </row>
    <row r="41" spans="1:15" ht="12.75" customHeight="1">
      <c r="A41" s="137"/>
      <c r="B41" s="296" t="s">
        <v>217</v>
      </c>
      <c r="C41" s="297"/>
      <c r="D41" s="297"/>
      <c r="E41" s="298"/>
      <c r="F41" s="135"/>
      <c r="H41" s="137"/>
      <c r="I41" s="314" t="s">
        <v>217</v>
      </c>
      <c r="J41" s="300"/>
      <c r="K41" s="300"/>
      <c r="L41" s="300"/>
      <c r="M41" s="300"/>
      <c r="N41" s="300"/>
      <c r="O41" s="135"/>
    </row>
    <row r="42" spans="1:15" ht="12.75" customHeight="1">
      <c r="A42" s="136" t="s">
        <v>218</v>
      </c>
      <c r="B42" s="301" t="s">
        <v>201</v>
      </c>
      <c r="C42" s="302"/>
      <c r="D42" s="302"/>
      <c r="E42" s="303"/>
      <c r="F42" s="130">
        <v>10330</v>
      </c>
      <c r="H42" s="136" t="s">
        <v>219</v>
      </c>
      <c r="I42" s="304" t="s">
        <v>201</v>
      </c>
      <c r="J42" s="300"/>
      <c r="K42" s="300"/>
      <c r="L42" s="300"/>
      <c r="M42" s="300"/>
      <c r="N42" s="300"/>
      <c r="O42" s="131">
        <v>153</v>
      </c>
    </row>
    <row r="43" spans="1:15" ht="12.75" customHeight="1">
      <c r="A43" s="136" t="s">
        <v>220</v>
      </c>
      <c r="B43" s="301" t="s">
        <v>204</v>
      </c>
      <c r="C43" s="302"/>
      <c r="D43" s="302"/>
      <c r="E43" s="303"/>
      <c r="F43" s="130"/>
      <c r="H43" s="136" t="s">
        <v>221</v>
      </c>
      <c r="I43" s="304" t="s">
        <v>204</v>
      </c>
      <c r="J43" s="300"/>
      <c r="K43" s="300"/>
      <c r="L43" s="300"/>
      <c r="M43" s="300"/>
      <c r="N43" s="300"/>
      <c r="O43" s="131"/>
    </row>
    <row r="44" spans="1:15" ht="12.75" customHeight="1">
      <c r="A44" s="137"/>
      <c r="B44" s="296" t="s">
        <v>222</v>
      </c>
      <c r="C44" s="297"/>
      <c r="D44" s="297"/>
      <c r="E44" s="298"/>
      <c r="F44" s="135"/>
      <c r="H44" s="137"/>
      <c r="I44" s="310" t="s">
        <v>222</v>
      </c>
      <c r="J44" s="313"/>
      <c r="K44" s="313"/>
      <c r="L44" s="313"/>
      <c r="M44" s="313"/>
      <c r="N44" s="313"/>
      <c r="O44" s="135"/>
    </row>
    <row r="45" spans="1:15" ht="12.75" customHeight="1">
      <c r="A45" s="136" t="s">
        <v>223</v>
      </c>
      <c r="B45" s="301" t="s">
        <v>201</v>
      </c>
      <c r="C45" s="302"/>
      <c r="D45" s="302"/>
      <c r="E45" s="303"/>
      <c r="F45" s="130"/>
      <c r="H45" s="136" t="s">
        <v>224</v>
      </c>
      <c r="I45" s="304" t="s">
        <v>201</v>
      </c>
      <c r="J45" s="300"/>
      <c r="K45" s="300"/>
      <c r="L45" s="300"/>
      <c r="M45" s="300"/>
      <c r="N45" s="300"/>
      <c r="O45" s="131"/>
    </row>
    <row r="46" spans="1:15" ht="12.75" customHeight="1">
      <c r="A46" s="136" t="s">
        <v>225</v>
      </c>
      <c r="B46" s="301" t="s">
        <v>204</v>
      </c>
      <c r="C46" s="302"/>
      <c r="D46" s="302"/>
      <c r="E46" s="303"/>
      <c r="F46" s="130"/>
      <c r="H46" s="136" t="s">
        <v>226</v>
      </c>
      <c r="I46" s="304" t="s">
        <v>204</v>
      </c>
      <c r="J46" s="299"/>
      <c r="K46" s="299"/>
      <c r="L46" s="299"/>
      <c r="M46" s="299"/>
      <c r="N46" s="299"/>
      <c r="O46" s="131"/>
    </row>
    <row r="47" spans="1:15" ht="12.75" customHeight="1">
      <c r="A47" s="136"/>
      <c r="B47" s="296" t="s">
        <v>227</v>
      </c>
      <c r="C47" s="297"/>
      <c r="D47" s="297"/>
      <c r="E47" s="298"/>
      <c r="F47" s="135"/>
      <c r="H47" s="136"/>
      <c r="I47" s="314" t="s">
        <v>227</v>
      </c>
      <c r="J47" s="300"/>
      <c r="K47" s="300"/>
      <c r="L47" s="300"/>
      <c r="M47" s="300"/>
      <c r="N47" s="300"/>
      <c r="O47" s="135"/>
    </row>
    <row r="48" spans="1:15" ht="12.75" customHeight="1">
      <c r="A48" s="136" t="s">
        <v>228</v>
      </c>
      <c r="B48" s="301" t="s">
        <v>201</v>
      </c>
      <c r="C48" s="302"/>
      <c r="D48" s="302"/>
      <c r="E48" s="303"/>
      <c r="F48" s="130"/>
      <c r="H48" s="136" t="s">
        <v>229</v>
      </c>
      <c r="I48" s="304" t="s">
        <v>201</v>
      </c>
      <c r="J48" s="300"/>
      <c r="K48" s="300"/>
      <c r="L48" s="300"/>
      <c r="M48" s="300"/>
      <c r="N48" s="300"/>
      <c r="O48" s="131"/>
    </row>
    <row r="49" spans="1:15" ht="12.75" customHeight="1">
      <c r="A49" s="136" t="s">
        <v>230</v>
      </c>
      <c r="B49" s="301" t="s">
        <v>204</v>
      </c>
      <c r="C49" s="302"/>
      <c r="D49" s="302"/>
      <c r="E49" s="303"/>
      <c r="F49" s="130"/>
      <c r="H49" s="136" t="s">
        <v>231</v>
      </c>
      <c r="I49" s="304" t="s">
        <v>204</v>
      </c>
      <c r="J49" s="299"/>
      <c r="K49" s="299"/>
      <c r="L49" s="299"/>
      <c r="M49" s="299"/>
      <c r="N49" s="299"/>
      <c r="O49" s="131"/>
    </row>
    <row r="50" spans="1:15" ht="12.75" customHeight="1">
      <c r="A50" s="136"/>
      <c r="B50" s="296" t="s">
        <v>232</v>
      </c>
      <c r="C50" s="297"/>
      <c r="D50" s="297"/>
      <c r="E50" s="298"/>
      <c r="F50" s="135"/>
      <c r="H50" s="136"/>
      <c r="I50" s="314" t="s">
        <v>232</v>
      </c>
      <c r="J50" s="300"/>
      <c r="K50" s="300"/>
      <c r="L50" s="300"/>
      <c r="M50" s="300"/>
      <c r="N50" s="300"/>
      <c r="O50" s="135"/>
    </row>
    <row r="51" spans="1:15" ht="12.75" customHeight="1">
      <c r="A51" s="138" t="s">
        <v>233</v>
      </c>
      <c r="B51" s="301" t="s">
        <v>201</v>
      </c>
      <c r="C51" s="302"/>
      <c r="D51" s="302"/>
      <c r="E51" s="303"/>
      <c r="F51" s="130"/>
      <c r="H51" s="138" t="s">
        <v>234</v>
      </c>
      <c r="I51" s="304" t="s">
        <v>201</v>
      </c>
      <c r="J51" s="299"/>
      <c r="K51" s="299"/>
      <c r="L51" s="299"/>
      <c r="M51" s="299"/>
      <c r="N51" s="299"/>
      <c r="O51" s="131"/>
    </row>
    <row r="52" spans="1:15" ht="12.75" customHeight="1">
      <c r="A52" s="138" t="s">
        <v>235</v>
      </c>
      <c r="B52" s="301" t="s">
        <v>204</v>
      </c>
      <c r="C52" s="302"/>
      <c r="D52" s="302"/>
      <c r="E52" s="303"/>
      <c r="F52" s="130"/>
      <c r="H52" s="138" t="s">
        <v>236</v>
      </c>
      <c r="I52" s="304" t="s">
        <v>204</v>
      </c>
      <c r="J52" s="299"/>
      <c r="K52" s="299"/>
      <c r="L52" s="299"/>
      <c r="M52" s="299"/>
      <c r="N52" s="299"/>
      <c r="O52" s="131"/>
    </row>
    <row r="53" spans="1:15">
      <c r="A53" s="137"/>
      <c r="B53" s="296" t="s">
        <v>237</v>
      </c>
      <c r="C53" s="297"/>
      <c r="D53" s="297"/>
      <c r="E53" s="298"/>
      <c r="F53" s="135"/>
      <c r="H53" s="137"/>
      <c r="I53" s="314" t="s">
        <v>237</v>
      </c>
      <c r="J53" s="300"/>
      <c r="K53" s="300"/>
      <c r="L53" s="300"/>
      <c r="M53" s="300"/>
      <c r="N53" s="300"/>
      <c r="O53" s="135"/>
    </row>
    <row r="54" spans="1:15" ht="12.75" customHeight="1">
      <c r="A54" s="138" t="s">
        <v>238</v>
      </c>
      <c r="B54" s="301" t="s">
        <v>201</v>
      </c>
      <c r="C54" s="302"/>
      <c r="D54" s="302"/>
      <c r="E54" s="303"/>
      <c r="F54" s="130">
        <v>207</v>
      </c>
      <c r="H54" s="138" t="s">
        <v>239</v>
      </c>
      <c r="I54" s="304" t="s">
        <v>201</v>
      </c>
      <c r="J54" s="300"/>
      <c r="K54" s="300"/>
      <c r="L54" s="300"/>
      <c r="M54" s="300"/>
      <c r="N54" s="300"/>
      <c r="O54" s="131"/>
    </row>
    <row r="55" spans="1:15" ht="12.75" customHeight="1">
      <c r="A55" s="138" t="s">
        <v>240</v>
      </c>
      <c r="B55" s="301" t="s">
        <v>204</v>
      </c>
      <c r="C55" s="302"/>
      <c r="D55" s="302"/>
      <c r="E55" s="303"/>
      <c r="F55" s="179"/>
      <c r="H55" s="138" t="s">
        <v>241</v>
      </c>
      <c r="I55" s="304" t="s">
        <v>204</v>
      </c>
      <c r="J55" s="299"/>
      <c r="K55" s="299"/>
      <c r="L55" s="299"/>
      <c r="M55" s="299"/>
      <c r="N55" s="299"/>
      <c r="O55" s="131"/>
    </row>
    <row r="56" spans="1:15" ht="12.75" customHeight="1">
      <c r="A56" s="137"/>
      <c r="B56" s="296" t="s">
        <v>242</v>
      </c>
      <c r="C56" s="297"/>
      <c r="D56" s="297"/>
      <c r="E56" s="298"/>
      <c r="F56" s="180"/>
      <c r="H56" s="137"/>
      <c r="I56" s="314" t="s">
        <v>242</v>
      </c>
      <c r="J56" s="300"/>
      <c r="K56" s="300"/>
      <c r="L56" s="300"/>
      <c r="M56" s="300"/>
      <c r="N56" s="300"/>
      <c r="O56" s="135"/>
    </row>
    <row r="57" spans="1:15" ht="12.75" customHeight="1">
      <c r="A57" s="138" t="s">
        <v>243</v>
      </c>
      <c r="B57" s="301" t="s">
        <v>201</v>
      </c>
      <c r="C57" s="302"/>
      <c r="D57" s="302"/>
      <c r="E57" s="303"/>
      <c r="F57" s="130">
        <v>1891</v>
      </c>
      <c r="H57" s="138" t="s">
        <v>244</v>
      </c>
      <c r="I57" s="304" t="s">
        <v>201</v>
      </c>
      <c r="J57" s="300"/>
      <c r="K57" s="300"/>
      <c r="L57" s="300"/>
      <c r="M57" s="300"/>
      <c r="N57" s="300"/>
      <c r="O57" s="131"/>
    </row>
    <row r="58" spans="1:15" ht="12.75" customHeight="1">
      <c r="A58" s="138" t="s">
        <v>245</v>
      </c>
      <c r="B58" s="301" t="s">
        <v>204</v>
      </c>
      <c r="C58" s="302"/>
      <c r="D58" s="302"/>
      <c r="E58" s="303"/>
      <c r="F58" s="130"/>
      <c r="H58" s="138" t="s">
        <v>246</v>
      </c>
      <c r="I58" s="304" t="s">
        <v>204</v>
      </c>
      <c r="J58" s="300"/>
      <c r="K58" s="300"/>
      <c r="L58" s="300"/>
      <c r="M58" s="300"/>
      <c r="N58" s="300"/>
      <c r="O58" s="131"/>
    </row>
    <row r="59" spans="1:15" ht="12.75" customHeight="1">
      <c r="A59" s="136"/>
      <c r="B59" s="296" t="s">
        <v>247</v>
      </c>
      <c r="C59" s="297"/>
      <c r="D59" s="297"/>
      <c r="E59" s="298"/>
      <c r="F59" s="139"/>
      <c r="H59" s="136"/>
      <c r="I59" s="310" t="s">
        <v>247</v>
      </c>
      <c r="J59" s="311"/>
      <c r="K59" s="311"/>
      <c r="L59" s="311"/>
      <c r="M59" s="311"/>
      <c r="N59" s="311"/>
      <c r="O59" s="139"/>
    </row>
    <row r="60" spans="1:15" ht="12.75" customHeight="1">
      <c r="A60" s="138" t="s">
        <v>248</v>
      </c>
      <c r="B60" s="301" t="s">
        <v>201</v>
      </c>
      <c r="C60" s="302"/>
      <c r="D60" s="302"/>
      <c r="E60" s="303"/>
      <c r="F60" s="130"/>
      <c r="H60" s="138" t="s">
        <v>249</v>
      </c>
      <c r="I60" s="312" t="s">
        <v>201</v>
      </c>
      <c r="J60" s="313"/>
      <c r="K60" s="313"/>
      <c r="L60" s="313"/>
      <c r="M60" s="313"/>
      <c r="N60" s="313"/>
      <c r="O60" s="131"/>
    </row>
    <row r="61" spans="1:15" ht="12.75" customHeight="1">
      <c r="A61" s="138" t="s">
        <v>250</v>
      </c>
      <c r="B61" s="301" t="s">
        <v>204</v>
      </c>
      <c r="C61" s="302"/>
      <c r="D61" s="302"/>
      <c r="E61" s="303"/>
      <c r="F61" s="130"/>
      <c r="H61" s="138" t="s">
        <v>251</v>
      </c>
      <c r="I61" s="312" t="s">
        <v>204</v>
      </c>
      <c r="J61" s="313"/>
      <c r="K61" s="313"/>
      <c r="L61" s="313"/>
      <c r="M61" s="313"/>
      <c r="N61" s="313"/>
      <c r="O61" s="131"/>
    </row>
    <row r="62" spans="1:15" ht="12.75" customHeight="1">
      <c r="A62" s="137"/>
      <c r="B62" s="296" t="s">
        <v>252</v>
      </c>
      <c r="C62" s="297"/>
      <c r="D62" s="297"/>
      <c r="E62" s="298"/>
      <c r="F62" s="133"/>
      <c r="H62" s="137"/>
      <c r="I62" s="267" t="s">
        <v>252</v>
      </c>
      <c r="J62" s="299"/>
      <c r="K62" s="299"/>
      <c r="L62" s="299"/>
      <c r="M62" s="299"/>
      <c r="N62" s="300"/>
      <c r="O62" s="133"/>
    </row>
    <row r="63" spans="1:15" ht="12.75" customHeight="1">
      <c r="A63" s="136" t="s">
        <v>253</v>
      </c>
      <c r="B63" s="301" t="s">
        <v>201</v>
      </c>
      <c r="C63" s="302"/>
      <c r="D63" s="302"/>
      <c r="E63" s="303"/>
      <c r="F63" s="130">
        <v>24377</v>
      </c>
      <c r="H63" s="136" t="s">
        <v>254</v>
      </c>
      <c r="I63" s="304" t="s">
        <v>201</v>
      </c>
      <c r="J63" s="300"/>
      <c r="K63" s="300"/>
      <c r="L63" s="300"/>
      <c r="M63" s="300"/>
      <c r="N63" s="300"/>
      <c r="O63" s="131">
        <v>905</v>
      </c>
    </row>
    <row r="64" spans="1:15" ht="13.5" customHeight="1" thickBot="1">
      <c r="A64" s="140" t="s">
        <v>255</v>
      </c>
      <c r="B64" s="305" t="s">
        <v>204</v>
      </c>
      <c r="C64" s="306"/>
      <c r="D64" s="306"/>
      <c r="E64" s="307"/>
      <c r="F64" s="141"/>
      <c r="H64" s="140" t="s">
        <v>256</v>
      </c>
      <c r="I64" s="308" t="s">
        <v>204</v>
      </c>
      <c r="J64" s="309"/>
      <c r="K64" s="309"/>
      <c r="L64" s="309"/>
      <c r="M64" s="309"/>
      <c r="N64" s="309"/>
      <c r="O64" s="142"/>
    </row>
    <row r="65" spans="1:15" ht="17.25" customHeight="1">
      <c r="A65" s="143"/>
      <c r="B65" s="144"/>
      <c r="C65" s="145"/>
      <c r="D65" s="145"/>
      <c r="E65" s="145"/>
      <c r="G65" s="145"/>
      <c r="H65" s="143"/>
      <c r="I65" s="144"/>
      <c r="J65" s="145"/>
      <c r="K65" s="145"/>
      <c r="L65" s="145"/>
      <c r="M65" s="145"/>
      <c r="N65" s="145"/>
      <c r="O65" s="145"/>
    </row>
    <row r="66" spans="1:15" ht="17.25" customHeight="1">
      <c r="A66" s="280" t="s">
        <v>186</v>
      </c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</row>
    <row r="67" spans="1:15" ht="15.75" customHeight="1" thickBot="1">
      <c r="A67" s="216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1:15" ht="15.75" thickBot="1">
      <c r="A68" s="281"/>
      <c r="B68" s="283" t="s">
        <v>17</v>
      </c>
      <c r="C68" s="284"/>
      <c r="D68" s="284"/>
      <c r="E68" s="284"/>
      <c r="F68" s="284"/>
      <c r="G68" s="284"/>
      <c r="H68" s="285"/>
      <c r="I68" s="91"/>
      <c r="J68" s="286" t="s">
        <v>18</v>
      </c>
      <c r="K68" s="287"/>
      <c r="L68" s="287"/>
      <c r="M68" s="287"/>
      <c r="N68" s="287"/>
      <c r="O68" s="288"/>
    </row>
    <row r="69" spans="1:15" ht="7.5" customHeight="1">
      <c r="A69" s="281"/>
      <c r="B69" s="289"/>
      <c r="C69" s="290"/>
      <c r="D69" s="290"/>
      <c r="E69" s="290"/>
      <c r="F69" s="290"/>
      <c r="G69" s="290"/>
      <c r="H69" s="291"/>
      <c r="I69" s="50"/>
      <c r="J69" s="66"/>
      <c r="K69" s="67"/>
      <c r="L69" s="67"/>
      <c r="M69" s="67"/>
      <c r="N69" s="67"/>
      <c r="O69" s="68"/>
    </row>
    <row r="70" spans="1:15" ht="17.25" customHeight="1" thickBot="1">
      <c r="A70" s="281"/>
      <c r="B70" s="93" t="s">
        <v>19</v>
      </c>
      <c r="C70" s="94" t="s">
        <v>20</v>
      </c>
      <c r="D70" s="95"/>
      <c r="E70" s="191" t="s">
        <v>21</v>
      </c>
      <c r="F70" s="191"/>
      <c r="G70" s="96" t="str">
        <f>[1]Info!$B$2</f>
        <v>920</v>
      </c>
      <c r="H70" s="14"/>
      <c r="I70" s="50"/>
      <c r="J70" s="236" t="s">
        <v>22</v>
      </c>
      <c r="K70" s="191"/>
      <c r="L70" s="191"/>
      <c r="M70" s="91"/>
      <c r="N70" s="96" t="str">
        <f>[1]Info!$B$3</f>
        <v>2013</v>
      </c>
      <c r="O70" s="14"/>
    </row>
    <row r="71" spans="1:15" ht="7.5" customHeight="1" thickBot="1">
      <c r="A71" s="281"/>
      <c r="B71" s="292"/>
      <c r="C71" s="293"/>
      <c r="D71" s="293"/>
      <c r="E71" s="293"/>
      <c r="F71" s="293"/>
      <c r="G71" s="293"/>
      <c r="H71" s="294"/>
      <c r="I71" s="50"/>
      <c r="J71" s="69"/>
      <c r="K71" s="70"/>
      <c r="L71" s="70"/>
      <c r="M71" s="70"/>
      <c r="N71" s="70"/>
      <c r="O71" s="71"/>
    </row>
    <row r="72" spans="1:15" ht="12" customHeight="1" thickBot="1">
      <c r="A72" s="282"/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</row>
    <row r="73" spans="1:15" ht="16.5" thickBot="1">
      <c r="A73" s="146"/>
      <c r="B73" s="261" t="s">
        <v>257</v>
      </c>
      <c r="C73" s="262"/>
      <c r="D73" s="262"/>
      <c r="E73" s="262"/>
      <c r="F73" s="263"/>
      <c r="H73" s="146"/>
      <c r="I73" s="277" t="s">
        <v>258</v>
      </c>
      <c r="J73" s="278"/>
      <c r="K73" s="278"/>
      <c r="L73" s="278"/>
      <c r="M73" s="278"/>
      <c r="N73" s="278"/>
      <c r="O73" s="279"/>
    </row>
    <row r="74" spans="1:15" ht="16.5" hidden="1" thickBot="1">
      <c r="A74" s="62" t="s">
        <v>187</v>
      </c>
      <c r="B74" s="272"/>
      <c r="C74" s="273"/>
      <c r="D74" s="273"/>
      <c r="E74" s="273"/>
      <c r="F74" s="119" t="s">
        <v>198</v>
      </c>
      <c r="H74" s="62" t="s">
        <v>187</v>
      </c>
      <c r="I74" s="272"/>
      <c r="J74" s="273"/>
      <c r="K74" s="273"/>
      <c r="L74" s="273"/>
      <c r="M74" s="273"/>
      <c r="N74" s="273"/>
      <c r="O74" s="119" t="s">
        <v>198</v>
      </c>
    </row>
    <row r="75" spans="1:15" ht="18.75" hidden="1" thickBot="1">
      <c r="A75" s="121" t="s">
        <v>129</v>
      </c>
      <c r="B75" s="272"/>
      <c r="C75" s="273"/>
      <c r="D75" s="273"/>
      <c r="E75" s="273"/>
      <c r="F75" s="73">
        <v>0</v>
      </c>
      <c r="H75" s="122" t="s">
        <v>129</v>
      </c>
      <c r="I75" s="272"/>
      <c r="J75" s="273"/>
      <c r="K75" s="273"/>
      <c r="L75" s="273"/>
      <c r="M75" s="273"/>
      <c r="N75" s="273"/>
      <c r="O75" s="73">
        <v>0</v>
      </c>
    </row>
    <row r="76" spans="1:15" ht="18.75" hidden="1" thickBot="1">
      <c r="A76" s="121" t="s">
        <v>129</v>
      </c>
      <c r="B76" s="272"/>
      <c r="C76" s="273"/>
      <c r="D76" s="273"/>
      <c r="E76" s="273"/>
      <c r="F76" s="73">
        <v>0</v>
      </c>
      <c r="H76" s="122" t="s">
        <v>129</v>
      </c>
      <c r="I76" s="272"/>
      <c r="J76" s="273"/>
      <c r="K76" s="273"/>
      <c r="L76" s="273"/>
      <c r="M76" s="273"/>
      <c r="N76" s="273"/>
      <c r="O76" s="73">
        <v>0</v>
      </c>
    </row>
    <row r="77" spans="1:15" ht="18.75" hidden="1" thickBot="1">
      <c r="A77" s="121" t="s">
        <v>129</v>
      </c>
      <c r="B77" s="272"/>
      <c r="C77" s="273"/>
      <c r="D77" s="273"/>
      <c r="E77" s="273"/>
      <c r="F77" s="73">
        <v>0</v>
      </c>
      <c r="H77" s="122" t="s">
        <v>129</v>
      </c>
      <c r="I77" s="272"/>
      <c r="J77" s="273"/>
      <c r="K77" s="273"/>
      <c r="L77" s="273"/>
      <c r="M77" s="273"/>
      <c r="N77" s="273"/>
      <c r="O77" s="73">
        <v>0</v>
      </c>
    </row>
    <row r="78" spans="1:15" ht="18.75" hidden="1" thickBot="1">
      <c r="A78" s="121" t="s">
        <v>129</v>
      </c>
      <c r="B78" s="123"/>
      <c r="C78" s="124"/>
      <c r="D78" s="124"/>
      <c r="E78" s="124"/>
      <c r="F78" s="73">
        <v>0</v>
      </c>
      <c r="H78" s="122" t="s">
        <v>129</v>
      </c>
      <c r="I78" s="272"/>
      <c r="J78" s="273"/>
      <c r="K78" s="273"/>
      <c r="L78" s="273"/>
      <c r="M78" s="273"/>
      <c r="N78" s="273"/>
      <c r="O78" s="73">
        <v>0</v>
      </c>
    </row>
    <row r="79" spans="1:15" ht="27" customHeight="1">
      <c r="A79" s="147" t="s">
        <v>259</v>
      </c>
      <c r="B79" s="264" t="s">
        <v>260</v>
      </c>
      <c r="C79" s="265"/>
      <c r="D79" s="265"/>
      <c r="E79" s="266"/>
      <c r="F79" s="148"/>
      <c r="H79" s="149"/>
      <c r="I79" s="274" t="s">
        <v>261</v>
      </c>
      <c r="J79" s="275"/>
      <c r="K79" s="275"/>
      <c r="L79" s="275"/>
      <c r="M79" s="275"/>
      <c r="N79" s="276"/>
      <c r="O79" s="128"/>
    </row>
    <row r="80" spans="1:15" ht="16.149999999999999" customHeight="1">
      <c r="A80" s="129" t="s">
        <v>262</v>
      </c>
      <c r="B80" s="255" t="s">
        <v>263</v>
      </c>
      <c r="C80" s="256"/>
      <c r="D80" s="256"/>
      <c r="E80" s="257"/>
      <c r="F80" s="150"/>
      <c r="H80" s="129" t="s">
        <v>264</v>
      </c>
      <c r="I80" s="250" t="s">
        <v>265</v>
      </c>
      <c r="J80" s="251"/>
      <c r="K80" s="251"/>
      <c r="L80" s="251"/>
      <c r="M80" s="251"/>
      <c r="N80" s="251"/>
      <c r="O80" s="131"/>
    </row>
    <row r="81" spans="1:15" ht="19.899999999999999" customHeight="1" thickBot="1">
      <c r="A81" s="151" t="s">
        <v>266</v>
      </c>
      <c r="B81" s="269" t="s">
        <v>267</v>
      </c>
      <c r="C81" s="270"/>
      <c r="D81" s="270"/>
      <c r="E81" s="271"/>
      <c r="F81" s="152"/>
      <c r="H81" s="129" t="s">
        <v>268</v>
      </c>
      <c r="I81" s="250" t="s">
        <v>269</v>
      </c>
      <c r="J81" s="251"/>
      <c r="K81" s="251"/>
      <c r="L81" s="251"/>
      <c r="M81" s="251"/>
      <c r="N81" s="251"/>
      <c r="O81" s="131"/>
    </row>
    <row r="82" spans="1:15">
      <c r="A82" s="153"/>
      <c r="B82" s="154"/>
      <c r="C82" s="154"/>
      <c r="D82" s="154"/>
      <c r="E82" s="154"/>
      <c r="F82" s="155"/>
      <c r="H82" s="125" t="s">
        <v>270</v>
      </c>
      <c r="I82" s="250" t="s">
        <v>271</v>
      </c>
      <c r="J82" s="251"/>
      <c r="K82" s="251"/>
      <c r="L82" s="251"/>
      <c r="M82" s="251"/>
      <c r="N82" s="251"/>
      <c r="O82" s="131"/>
    </row>
    <row r="83" spans="1:15">
      <c r="H83" s="125" t="s">
        <v>272</v>
      </c>
      <c r="I83" s="250" t="s">
        <v>273</v>
      </c>
      <c r="J83" s="251"/>
      <c r="K83" s="251"/>
      <c r="L83" s="251"/>
      <c r="M83" s="251"/>
      <c r="N83" s="251"/>
      <c r="O83" s="131"/>
    </row>
    <row r="84" spans="1:15" ht="15" customHeight="1">
      <c r="A84" s="153"/>
      <c r="B84" s="154"/>
      <c r="C84" s="154"/>
      <c r="D84" s="154"/>
      <c r="E84" s="154"/>
      <c r="F84" s="155"/>
      <c r="H84" s="136" t="s">
        <v>274</v>
      </c>
      <c r="I84" s="250" t="s">
        <v>275</v>
      </c>
      <c r="J84" s="251"/>
      <c r="K84" s="251"/>
      <c r="L84" s="251"/>
      <c r="M84" s="251"/>
      <c r="N84" s="251"/>
      <c r="O84" s="131"/>
    </row>
    <row r="85" spans="1:15" ht="31.15" customHeight="1" thickBot="1">
      <c r="A85" s="143"/>
      <c r="B85" s="144"/>
      <c r="C85" s="145"/>
      <c r="D85" s="145"/>
      <c r="E85" s="145"/>
      <c r="F85" s="145"/>
      <c r="H85" s="136" t="s">
        <v>276</v>
      </c>
      <c r="I85" s="250" t="s">
        <v>277</v>
      </c>
      <c r="J85" s="251"/>
      <c r="K85" s="251"/>
      <c r="L85" s="251"/>
      <c r="M85" s="251"/>
      <c r="N85" s="251"/>
      <c r="O85" s="131"/>
    </row>
    <row r="86" spans="1:15" ht="33" customHeight="1" thickBot="1">
      <c r="A86" s="156"/>
      <c r="B86" s="261" t="s">
        <v>278</v>
      </c>
      <c r="C86" s="262"/>
      <c r="D86" s="262"/>
      <c r="E86" s="262"/>
      <c r="F86" s="263"/>
      <c r="H86" s="137" t="s">
        <v>279</v>
      </c>
      <c r="I86" s="250" t="s">
        <v>280</v>
      </c>
      <c r="J86" s="251"/>
      <c r="K86" s="251"/>
      <c r="L86" s="251"/>
      <c r="M86" s="251"/>
      <c r="N86" s="251"/>
      <c r="O86" s="131"/>
    </row>
    <row r="87" spans="1:15">
      <c r="A87" s="157" t="s">
        <v>281</v>
      </c>
      <c r="B87" s="264" t="s">
        <v>282</v>
      </c>
      <c r="C87" s="265"/>
      <c r="D87" s="265"/>
      <c r="E87" s="266"/>
      <c r="F87" s="158"/>
      <c r="H87" s="136"/>
      <c r="I87" s="267" t="s">
        <v>283</v>
      </c>
      <c r="J87" s="268"/>
      <c r="K87" s="268"/>
      <c r="L87" s="268"/>
      <c r="M87" s="268"/>
      <c r="N87" s="268"/>
      <c r="O87" s="135"/>
    </row>
    <row r="88" spans="1:15">
      <c r="A88" s="159" t="s">
        <v>284</v>
      </c>
      <c r="B88" s="255" t="s">
        <v>285</v>
      </c>
      <c r="C88" s="256"/>
      <c r="D88" s="256"/>
      <c r="E88" s="257"/>
      <c r="F88" s="160"/>
      <c r="H88" s="136" t="s">
        <v>286</v>
      </c>
      <c r="I88" s="250" t="s">
        <v>287</v>
      </c>
      <c r="J88" s="251"/>
      <c r="K88" s="251"/>
      <c r="L88" s="251"/>
      <c r="M88" s="251"/>
      <c r="N88" s="251"/>
      <c r="O88" s="131"/>
    </row>
    <row r="89" spans="1:15" ht="15.75" thickBot="1">
      <c r="A89" s="161" t="s">
        <v>288</v>
      </c>
      <c r="B89" s="258" t="s">
        <v>289</v>
      </c>
      <c r="C89" s="259"/>
      <c r="D89" s="259"/>
      <c r="E89" s="260"/>
      <c r="F89" s="162"/>
      <c r="H89" s="137" t="s">
        <v>290</v>
      </c>
      <c r="I89" s="250" t="s">
        <v>291</v>
      </c>
      <c r="J89" s="251"/>
      <c r="K89" s="251"/>
      <c r="L89" s="251"/>
      <c r="M89" s="251"/>
      <c r="N89" s="251"/>
      <c r="O89" s="131"/>
    </row>
    <row r="90" spans="1:15">
      <c r="A90" s="163"/>
      <c r="B90" s="164"/>
      <c r="C90" s="164"/>
      <c r="D90" s="164"/>
      <c r="E90" s="164"/>
      <c r="F90" s="165"/>
      <c r="H90" s="136" t="s">
        <v>292</v>
      </c>
      <c r="I90" s="250" t="s">
        <v>293</v>
      </c>
      <c r="J90" s="251"/>
      <c r="K90" s="251"/>
      <c r="L90" s="251"/>
      <c r="M90" s="251"/>
      <c r="N90" s="251"/>
      <c r="O90" s="131"/>
    </row>
    <row r="91" spans="1:15">
      <c r="H91" s="136" t="s">
        <v>294</v>
      </c>
      <c r="I91" s="250" t="s">
        <v>295</v>
      </c>
      <c r="J91" s="251"/>
      <c r="K91" s="251"/>
      <c r="L91" s="251"/>
      <c r="M91" s="251"/>
      <c r="N91" s="251"/>
      <c r="O91" s="131"/>
    </row>
    <row r="92" spans="1:15">
      <c r="A92" s="166"/>
      <c r="B92" s="249"/>
      <c r="C92" s="249"/>
      <c r="D92" s="249"/>
      <c r="E92" s="249"/>
      <c r="F92" s="249"/>
      <c r="G92" s="145"/>
      <c r="H92" s="137" t="s">
        <v>296</v>
      </c>
      <c r="I92" s="250" t="s">
        <v>297</v>
      </c>
      <c r="J92" s="251"/>
      <c r="K92" s="251"/>
      <c r="L92" s="251"/>
      <c r="M92" s="251"/>
      <c r="N92" s="251"/>
      <c r="O92" s="131"/>
    </row>
    <row r="93" spans="1:15">
      <c r="A93" s="143"/>
      <c r="F93" s="167"/>
      <c r="G93" s="145"/>
      <c r="H93" s="136" t="s">
        <v>298</v>
      </c>
      <c r="I93" s="250" t="s">
        <v>299</v>
      </c>
      <c r="J93" s="251"/>
      <c r="K93" s="251"/>
      <c r="L93" s="251"/>
      <c r="M93" s="251"/>
      <c r="N93" s="251"/>
      <c r="O93" s="131"/>
    </row>
    <row r="94" spans="1:15">
      <c r="A94" s="143"/>
      <c r="B94" s="168"/>
      <c r="F94" s="145"/>
      <c r="G94" s="145"/>
      <c r="H94" s="136" t="s">
        <v>300</v>
      </c>
      <c r="I94" s="250" t="s">
        <v>301</v>
      </c>
      <c r="J94" s="251"/>
      <c r="K94" s="251"/>
      <c r="L94" s="251"/>
      <c r="M94" s="251"/>
      <c r="N94" s="251"/>
      <c r="O94" s="131"/>
    </row>
    <row r="95" spans="1:15">
      <c r="A95" s="166"/>
      <c r="B95" s="144"/>
      <c r="F95" s="145"/>
      <c r="G95" s="145"/>
      <c r="H95" s="137" t="s">
        <v>302</v>
      </c>
      <c r="I95" s="250" t="s">
        <v>303</v>
      </c>
      <c r="J95" s="251"/>
      <c r="K95" s="251"/>
      <c r="L95" s="251"/>
      <c r="M95" s="251"/>
      <c r="N95" s="251"/>
      <c r="O95" s="131"/>
    </row>
    <row r="96" spans="1:15" ht="15.75" thickBot="1">
      <c r="A96" s="143"/>
      <c r="B96" s="249"/>
      <c r="C96" s="252"/>
      <c r="D96" s="252"/>
      <c r="E96" s="252"/>
      <c r="F96" s="252"/>
      <c r="G96" s="145"/>
      <c r="H96" s="169" t="s">
        <v>304</v>
      </c>
      <c r="I96" s="253" t="s">
        <v>305</v>
      </c>
      <c r="J96" s="254"/>
      <c r="K96" s="254"/>
      <c r="L96" s="254"/>
      <c r="M96" s="254"/>
      <c r="N96" s="254"/>
      <c r="O96" s="170"/>
    </row>
    <row r="97" spans="1:15" ht="15.75" thickBot="1">
      <c r="A97" s="143"/>
      <c r="B97" s="50"/>
      <c r="C97" s="50"/>
      <c r="D97" s="50"/>
      <c r="E97" s="50"/>
      <c r="F97" s="50"/>
      <c r="G97" s="145"/>
      <c r="H97" s="171" t="s">
        <v>306</v>
      </c>
      <c r="I97" s="245" t="s">
        <v>307</v>
      </c>
      <c r="J97" s="189"/>
      <c r="K97" s="189"/>
      <c r="L97" s="189"/>
      <c r="M97" s="189"/>
      <c r="N97" s="189"/>
      <c r="O97" s="172">
        <f>SUM(O80:O96)</f>
        <v>0</v>
      </c>
    </row>
    <row r="98" spans="1:15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ht="12.75" customHeight="1">
      <c r="B100" s="246" t="s">
        <v>113</v>
      </c>
      <c r="C100" s="246"/>
      <c r="D100" s="246"/>
      <c r="E100" s="246"/>
      <c r="F100" s="246"/>
      <c r="G100" s="50"/>
      <c r="H100" s="50"/>
      <c r="I100" s="50"/>
      <c r="J100" s="50"/>
      <c r="K100" s="50"/>
      <c r="L100" s="247" t="s">
        <v>308</v>
      </c>
      <c r="M100" s="247"/>
      <c r="N100" s="247"/>
      <c r="O100" s="50"/>
    </row>
    <row r="101" spans="1:15">
      <c r="B101" s="63"/>
      <c r="C101" s="63"/>
      <c r="D101" s="63"/>
      <c r="E101" s="50"/>
      <c r="F101" s="50"/>
      <c r="G101" s="50"/>
      <c r="H101" s="50"/>
      <c r="I101" s="50"/>
      <c r="J101" s="50"/>
      <c r="K101" s="50"/>
      <c r="L101" s="145"/>
      <c r="M101" s="145"/>
      <c r="N101" s="145"/>
      <c r="O101" s="50"/>
    </row>
    <row r="102" spans="1:15">
      <c r="B102" s="248"/>
      <c r="C102" s="248"/>
      <c r="D102" s="248"/>
      <c r="E102" s="248"/>
      <c r="F102" s="248"/>
      <c r="G102" s="50"/>
      <c r="H102" s="50"/>
      <c r="I102" s="50"/>
      <c r="J102" s="50"/>
      <c r="K102" s="50"/>
      <c r="L102" s="173"/>
      <c r="M102" s="173"/>
      <c r="N102" s="173"/>
      <c r="O102" s="50"/>
    </row>
    <row r="103" spans="1:15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2:15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2:15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2:15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2:15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2:15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2:15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2:15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2:15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2:15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2:15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2:15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2:15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2:15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2:15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2:15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2:15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2:15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2:1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2: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2:1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2:15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2:15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2:15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2:15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2:15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2:15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  <row r="139" spans="2:15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</row>
    <row r="140" spans="2:15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2:15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</row>
    <row r="142" spans="2:15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2:15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2:15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2:15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2:15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2:15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</row>
    <row r="148" spans="2:15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</row>
    <row r="149" spans="2:15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</row>
    <row r="150" spans="2:15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2:15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</row>
    <row r="152" spans="2:15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2:15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2:15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2:15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2:15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2:15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2:15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2:15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2:15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2:15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2:15">
      <c r="G162" s="50"/>
      <c r="H162" s="50"/>
      <c r="I162" s="50"/>
      <c r="J162" s="50"/>
      <c r="K162" s="50"/>
      <c r="L162" s="50"/>
      <c r="M162" s="50"/>
      <c r="N162" s="50"/>
      <c r="O162" s="50"/>
    </row>
  </sheetData>
  <mergeCells count="160"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  <mergeCell ref="A24:O24"/>
    <mergeCell ref="B25:F25"/>
    <mergeCell ref="I25:O25"/>
    <mergeCell ref="B26:E26"/>
    <mergeCell ref="I26:N26"/>
    <mergeCell ref="B27:E27"/>
    <mergeCell ref="I27:N27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B32:E32"/>
    <mergeCell ref="I32:N32"/>
    <mergeCell ref="B33:E33"/>
    <mergeCell ref="I33:N33"/>
    <mergeCell ref="B34:E34"/>
    <mergeCell ref="I34:N34"/>
    <mergeCell ref="B28:E28"/>
    <mergeCell ref="I28:N28"/>
    <mergeCell ref="B29:E29"/>
    <mergeCell ref="I29:N29"/>
    <mergeCell ref="I30:N30"/>
    <mergeCell ref="B31:E31"/>
    <mergeCell ref="I31:N31"/>
    <mergeCell ref="B38:E38"/>
    <mergeCell ref="I38:N38"/>
    <mergeCell ref="B39:E39"/>
    <mergeCell ref="I39:N39"/>
    <mergeCell ref="B40:E40"/>
    <mergeCell ref="I40:N40"/>
    <mergeCell ref="B35:E35"/>
    <mergeCell ref="I35:N35"/>
    <mergeCell ref="B36:E36"/>
    <mergeCell ref="I36:N36"/>
    <mergeCell ref="B37:E37"/>
    <mergeCell ref="I37:N37"/>
    <mergeCell ref="B44:E44"/>
    <mergeCell ref="I44:N44"/>
    <mergeCell ref="B45:E45"/>
    <mergeCell ref="I45:N45"/>
    <mergeCell ref="B46:E46"/>
    <mergeCell ref="I46:N46"/>
    <mergeCell ref="B41:E41"/>
    <mergeCell ref="I41:N41"/>
    <mergeCell ref="B42:E42"/>
    <mergeCell ref="I42:N42"/>
    <mergeCell ref="B43:E43"/>
    <mergeCell ref="I43:N43"/>
    <mergeCell ref="B50:E50"/>
    <mergeCell ref="I50:N50"/>
    <mergeCell ref="B51:E51"/>
    <mergeCell ref="I51:N51"/>
    <mergeCell ref="B52:E52"/>
    <mergeCell ref="I52:N52"/>
    <mergeCell ref="B47:E47"/>
    <mergeCell ref="I47:N47"/>
    <mergeCell ref="B48:E48"/>
    <mergeCell ref="I48:N48"/>
    <mergeCell ref="B49:E49"/>
    <mergeCell ref="I49:N49"/>
    <mergeCell ref="B56:E56"/>
    <mergeCell ref="I56:N56"/>
    <mergeCell ref="B57:E57"/>
    <mergeCell ref="I57:N57"/>
    <mergeCell ref="B58:E58"/>
    <mergeCell ref="I58:N58"/>
    <mergeCell ref="B53:E53"/>
    <mergeCell ref="I53:N53"/>
    <mergeCell ref="B54:E54"/>
    <mergeCell ref="I54:N54"/>
    <mergeCell ref="B55:E55"/>
    <mergeCell ref="I55:N55"/>
    <mergeCell ref="B62:E62"/>
    <mergeCell ref="I62:N62"/>
    <mergeCell ref="B63:E63"/>
    <mergeCell ref="I63:N63"/>
    <mergeCell ref="B64:E64"/>
    <mergeCell ref="I64:N64"/>
    <mergeCell ref="B59:E59"/>
    <mergeCell ref="I59:N59"/>
    <mergeCell ref="B60:E60"/>
    <mergeCell ref="I60:N60"/>
    <mergeCell ref="B61:E61"/>
    <mergeCell ref="I61:N61"/>
    <mergeCell ref="B73:F73"/>
    <mergeCell ref="I73:O73"/>
    <mergeCell ref="B74:E74"/>
    <mergeCell ref="I74:N74"/>
    <mergeCell ref="B75:E75"/>
    <mergeCell ref="I75:N75"/>
    <mergeCell ref="A66:O66"/>
    <mergeCell ref="A67:O67"/>
    <mergeCell ref="A68:A72"/>
    <mergeCell ref="B68:H68"/>
    <mergeCell ref="J68:O68"/>
    <mergeCell ref="B69:H69"/>
    <mergeCell ref="E70:F70"/>
    <mergeCell ref="J70:L70"/>
    <mergeCell ref="B71:H71"/>
    <mergeCell ref="B72:O72"/>
    <mergeCell ref="B80:E80"/>
    <mergeCell ref="I80:N80"/>
    <mergeCell ref="B81:E81"/>
    <mergeCell ref="I81:N81"/>
    <mergeCell ref="I82:N82"/>
    <mergeCell ref="I83:N83"/>
    <mergeCell ref="B76:E76"/>
    <mergeCell ref="I76:N76"/>
    <mergeCell ref="B77:E77"/>
    <mergeCell ref="I77:N77"/>
    <mergeCell ref="I78:N78"/>
    <mergeCell ref="B79:E79"/>
    <mergeCell ref="I79:N79"/>
    <mergeCell ref="B88:E88"/>
    <mergeCell ref="I88:N88"/>
    <mergeCell ref="B89:E89"/>
    <mergeCell ref="I89:N89"/>
    <mergeCell ref="I90:N90"/>
    <mergeCell ref="I91:N91"/>
    <mergeCell ref="I84:N84"/>
    <mergeCell ref="I85:N85"/>
    <mergeCell ref="B86:F86"/>
    <mergeCell ref="I86:N86"/>
    <mergeCell ref="B87:E87"/>
    <mergeCell ref="I87:N87"/>
    <mergeCell ref="I97:N97"/>
    <mergeCell ref="B100:F100"/>
    <mergeCell ref="L100:N100"/>
    <mergeCell ref="B102:F102"/>
    <mergeCell ref="B92:F92"/>
    <mergeCell ref="I92:N92"/>
    <mergeCell ref="I93:N93"/>
    <mergeCell ref="I94:N94"/>
    <mergeCell ref="I95:N95"/>
    <mergeCell ref="B96:F96"/>
    <mergeCell ref="I96:N9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B3" sqref="B3:M14"/>
    </sheetView>
  </sheetViews>
  <sheetFormatPr defaultRowHeight="15"/>
  <cols>
    <col min="1" max="1" width="88.42578125" bestFit="1" customWidth="1"/>
    <col min="2" max="2" width="9.5703125" bestFit="1" customWidth="1"/>
    <col min="3" max="5" width="9.28515625" bestFit="1" customWidth="1"/>
    <col min="6" max="6" width="9.5703125" bestFit="1" customWidth="1"/>
    <col min="7" max="7" width="10.5703125" bestFit="1" customWidth="1"/>
    <col min="8" max="8" width="9.28515625" bestFit="1" customWidth="1"/>
    <col min="9" max="9" width="9.5703125" bestFit="1" customWidth="1"/>
    <col min="10" max="12" width="9.28515625" bestFit="1" customWidth="1"/>
    <col min="13" max="13" width="9.5703125" bestFit="1" customWidth="1"/>
    <col min="14" max="14" width="10.5703125" bestFit="1" customWidth="1"/>
  </cols>
  <sheetData>
    <row r="1" spans="1:14" s="183" customFormat="1" ht="90">
      <c r="A1" s="184"/>
      <c r="B1" s="184" t="s">
        <v>309</v>
      </c>
      <c r="C1" s="184" t="s">
        <v>310</v>
      </c>
      <c r="D1" s="184" t="s">
        <v>311</v>
      </c>
      <c r="E1" s="184" t="s">
        <v>312</v>
      </c>
      <c r="F1" s="184" t="s">
        <v>313</v>
      </c>
      <c r="G1" s="184" t="s">
        <v>314</v>
      </c>
      <c r="H1" s="184" t="s">
        <v>315</v>
      </c>
      <c r="I1" s="184" t="s">
        <v>316</v>
      </c>
      <c r="J1" s="184" t="s">
        <v>317</v>
      </c>
      <c r="K1" s="184" t="s">
        <v>318</v>
      </c>
      <c r="L1" s="184" t="s">
        <v>319</v>
      </c>
      <c r="M1" s="184" t="s">
        <v>320</v>
      </c>
      <c r="N1" s="184"/>
    </row>
    <row r="2" spans="1:14" s="182" customFormat="1" ht="24" customHeight="1">
      <c r="A2" s="185"/>
      <c r="B2" s="185">
        <v>1000</v>
      </c>
      <c r="C2" s="185">
        <v>1500</v>
      </c>
      <c r="D2" s="185">
        <v>2000</v>
      </c>
      <c r="E2" s="185">
        <v>2500</v>
      </c>
      <c r="F2" s="185">
        <v>3000</v>
      </c>
      <c r="G2" s="185">
        <v>3500</v>
      </c>
      <c r="H2" s="185">
        <v>4000</v>
      </c>
      <c r="I2" s="185">
        <v>4500</v>
      </c>
      <c r="J2" s="185">
        <v>5000</v>
      </c>
      <c r="K2" s="185">
        <v>5500</v>
      </c>
      <c r="L2" s="185">
        <v>6000</v>
      </c>
      <c r="M2" s="185">
        <v>6500</v>
      </c>
      <c r="N2" s="185"/>
    </row>
    <row r="3" spans="1:14" s="182" customFormat="1" ht="24" customHeight="1">
      <c r="A3" s="185" t="s">
        <v>321</v>
      </c>
      <c r="B3" s="186">
        <v>2933</v>
      </c>
      <c r="C3" s="186">
        <v>76</v>
      </c>
      <c r="D3" s="186">
        <v>231</v>
      </c>
      <c r="E3" s="186">
        <v>869</v>
      </c>
      <c r="F3" s="186">
        <v>3895</v>
      </c>
      <c r="G3" s="186">
        <v>15640</v>
      </c>
      <c r="H3" s="186">
        <v>0</v>
      </c>
      <c r="I3" s="186">
        <v>1379</v>
      </c>
      <c r="J3" s="186">
        <v>416</v>
      </c>
      <c r="K3" s="186">
        <v>843</v>
      </c>
      <c r="L3" s="186">
        <v>133</v>
      </c>
      <c r="M3" s="186">
        <v>4160</v>
      </c>
      <c r="N3" s="186">
        <v>30575</v>
      </c>
    </row>
    <row r="4" spans="1:14" s="182" customFormat="1" ht="24" customHeight="1">
      <c r="A4" s="185" t="s">
        <v>322</v>
      </c>
      <c r="B4" s="186">
        <v>62</v>
      </c>
      <c r="C4" s="186">
        <v>5</v>
      </c>
      <c r="D4" s="186">
        <v>8</v>
      </c>
      <c r="E4" s="186">
        <v>31</v>
      </c>
      <c r="F4" s="186">
        <v>107</v>
      </c>
      <c r="G4" s="186">
        <v>-124</v>
      </c>
      <c r="H4" s="186">
        <v>0</v>
      </c>
      <c r="I4" s="186">
        <v>26</v>
      </c>
      <c r="J4" s="186">
        <v>4</v>
      </c>
      <c r="K4" s="186">
        <v>32</v>
      </c>
      <c r="L4" s="186">
        <v>1</v>
      </c>
      <c r="M4" s="186">
        <v>25</v>
      </c>
      <c r="N4" s="186">
        <v>177</v>
      </c>
    </row>
    <row r="5" spans="1:14" s="182" customFormat="1" ht="24" customHeight="1">
      <c r="A5" s="185" t="s">
        <v>323</v>
      </c>
      <c r="B5" s="186">
        <v>5</v>
      </c>
      <c r="C5" s="186">
        <v>2</v>
      </c>
      <c r="D5" s="186">
        <v>0</v>
      </c>
      <c r="E5" s="186">
        <v>0</v>
      </c>
      <c r="F5" s="186">
        <v>9</v>
      </c>
      <c r="G5" s="186">
        <v>137</v>
      </c>
      <c r="H5" s="186">
        <v>0</v>
      </c>
      <c r="I5" s="186">
        <v>3</v>
      </c>
      <c r="J5" s="186">
        <v>2</v>
      </c>
      <c r="K5" s="186">
        <v>2</v>
      </c>
      <c r="L5" s="186">
        <v>1</v>
      </c>
      <c r="M5" s="186">
        <v>25</v>
      </c>
      <c r="N5" s="186">
        <v>186</v>
      </c>
    </row>
    <row r="6" spans="1:14" s="182" customFormat="1" ht="24" customHeight="1">
      <c r="A6" s="185" t="s">
        <v>324</v>
      </c>
      <c r="B6" s="186">
        <v>868</v>
      </c>
      <c r="C6" s="186">
        <v>-1</v>
      </c>
      <c r="D6" s="186">
        <v>0</v>
      </c>
      <c r="E6" s="186">
        <v>1</v>
      </c>
      <c r="F6" s="186">
        <v>39</v>
      </c>
      <c r="G6" s="186">
        <v>13</v>
      </c>
      <c r="H6" s="186">
        <v>0</v>
      </c>
      <c r="I6" s="186">
        <v>10</v>
      </c>
      <c r="J6" s="186">
        <v>6</v>
      </c>
      <c r="K6" s="186">
        <v>4</v>
      </c>
      <c r="L6" s="186">
        <v>2</v>
      </c>
      <c r="M6" s="186">
        <v>77</v>
      </c>
      <c r="N6" s="186">
        <v>1019</v>
      </c>
    </row>
    <row r="7" spans="1:14" s="182" customFormat="1" ht="24" customHeight="1">
      <c r="A7" s="185" t="s">
        <v>325</v>
      </c>
      <c r="B7" s="186">
        <v>1473</v>
      </c>
      <c r="C7" s="186">
        <v>41</v>
      </c>
      <c r="D7" s="186">
        <v>427</v>
      </c>
      <c r="E7" s="186">
        <v>265</v>
      </c>
      <c r="F7" s="186">
        <v>1669</v>
      </c>
      <c r="G7" s="186">
        <v>7305</v>
      </c>
      <c r="H7" s="186">
        <v>0</v>
      </c>
      <c r="I7" s="186">
        <v>539</v>
      </c>
      <c r="J7" s="186">
        <v>192</v>
      </c>
      <c r="K7" s="186">
        <v>704</v>
      </c>
      <c r="L7" s="186">
        <v>67</v>
      </c>
      <c r="M7" s="186">
        <v>2156</v>
      </c>
      <c r="N7" s="186">
        <v>14838</v>
      </c>
    </row>
    <row r="8" spans="1:14" s="182" customFormat="1" ht="24" customHeight="1">
      <c r="A8" s="185" t="s">
        <v>326</v>
      </c>
      <c r="B8" s="186">
        <v>7</v>
      </c>
      <c r="C8" s="186">
        <v>2</v>
      </c>
      <c r="D8" s="186">
        <v>0</v>
      </c>
      <c r="E8" s="186">
        <v>1</v>
      </c>
      <c r="F8" s="186">
        <v>89</v>
      </c>
      <c r="G8" s="186">
        <v>181</v>
      </c>
      <c r="H8" s="186">
        <v>0</v>
      </c>
      <c r="I8" s="186">
        <v>72</v>
      </c>
      <c r="J8" s="186">
        <v>5</v>
      </c>
      <c r="K8" s="186">
        <v>11</v>
      </c>
      <c r="L8" s="186">
        <v>2</v>
      </c>
      <c r="M8" s="186">
        <v>58</v>
      </c>
      <c r="N8" s="186">
        <v>428</v>
      </c>
    </row>
    <row r="9" spans="1:14" s="182" customFormat="1" ht="24" customHeight="1">
      <c r="A9" s="185" t="s">
        <v>327</v>
      </c>
      <c r="B9" s="186">
        <v>252</v>
      </c>
      <c r="C9" s="186">
        <v>5</v>
      </c>
      <c r="D9" s="186">
        <v>7</v>
      </c>
      <c r="E9" s="186">
        <v>638</v>
      </c>
      <c r="F9" s="186">
        <v>1322</v>
      </c>
      <c r="G9" s="186">
        <v>894</v>
      </c>
      <c r="H9" s="186">
        <v>0</v>
      </c>
      <c r="I9" s="186">
        <v>380</v>
      </c>
      <c r="J9" s="186">
        <v>47</v>
      </c>
      <c r="K9" s="186">
        <v>21</v>
      </c>
      <c r="L9" s="186">
        <v>18</v>
      </c>
      <c r="M9" s="186">
        <v>562</v>
      </c>
      <c r="N9" s="186">
        <v>4146</v>
      </c>
    </row>
    <row r="10" spans="1:14" s="182" customFormat="1" ht="24" customHeight="1">
      <c r="A10" s="185" t="s">
        <v>328</v>
      </c>
      <c r="B10" s="186">
        <v>170</v>
      </c>
      <c r="C10" s="186">
        <v>9</v>
      </c>
      <c r="D10" s="186">
        <v>14</v>
      </c>
      <c r="E10" s="186">
        <v>99</v>
      </c>
      <c r="F10" s="186">
        <v>384</v>
      </c>
      <c r="G10" s="186">
        <v>830</v>
      </c>
      <c r="H10" s="186">
        <v>0</v>
      </c>
      <c r="I10" s="186">
        <v>265</v>
      </c>
      <c r="J10" s="186">
        <v>24</v>
      </c>
      <c r="K10" s="186">
        <v>28</v>
      </c>
      <c r="L10" s="186">
        <v>9</v>
      </c>
      <c r="M10" s="186">
        <v>288</v>
      </c>
      <c r="N10" s="186">
        <v>2120</v>
      </c>
    </row>
    <row r="11" spans="1:14" s="182" customFormat="1" ht="24" customHeight="1">
      <c r="A11" s="185" t="s">
        <v>109</v>
      </c>
      <c r="B11" s="186">
        <v>198</v>
      </c>
      <c r="C11" s="186">
        <v>11</v>
      </c>
      <c r="D11" s="186">
        <v>47</v>
      </c>
      <c r="E11" s="186">
        <v>103</v>
      </c>
      <c r="F11" s="186">
        <v>813</v>
      </c>
      <c r="G11" s="186">
        <v>2239</v>
      </c>
      <c r="H11" s="186">
        <v>0</v>
      </c>
      <c r="I11" s="186">
        <v>307</v>
      </c>
      <c r="J11" s="186">
        <v>50</v>
      </c>
      <c r="K11" s="186">
        <v>64</v>
      </c>
      <c r="L11" s="186">
        <v>19</v>
      </c>
      <c r="M11" s="186">
        <v>605</v>
      </c>
      <c r="N11" s="186">
        <v>4456</v>
      </c>
    </row>
    <row r="12" spans="1:14" s="182" customFormat="1" ht="24" customHeight="1">
      <c r="A12" s="185" t="s">
        <v>329</v>
      </c>
      <c r="B12" s="186">
        <v>429</v>
      </c>
      <c r="C12" s="186">
        <v>14</v>
      </c>
      <c r="D12" s="186">
        <v>0</v>
      </c>
      <c r="E12" s="186">
        <v>13</v>
      </c>
      <c r="F12" s="186">
        <v>364</v>
      </c>
      <c r="G12" s="186">
        <v>2383</v>
      </c>
      <c r="H12" s="186">
        <v>0</v>
      </c>
      <c r="I12" s="186">
        <v>324</v>
      </c>
      <c r="J12" s="186">
        <v>71</v>
      </c>
      <c r="K12" s="186">
        <v>152</v>
      </c>
      <c r="L12" s="186">
        <v>19</v>
      </c>
      <c r="M12" s="186">
        <v>597</v>
      </c>
      <c r="N12" s="186">
        <v>4366</v>
      </c>
    </row>
    <row r="13" spans="1:14" s="182" customFormat="1" ht="24" customHeight="1">
      <c r="A13" s="185" t="s">
        <v>330</v>
      </c>
      <c r="B13" s="186">
        <v>538</v>
      </c>
      <c r="C13" s="186">
        <v>5</v>
      </c>
      <c r="D13" s="186">
        <v>0</v>
      </c>
      <c r="E13" s="186">
        <v>9</v>
      </c>
      <c r="F13" s="186">
        <v>97</v>
      </c>
      <c r="G13" s="186">
        <v>404</v>
      </c>
      <c r="H13" s="186">
        <v>0</v>
      </c>
      <c r="I13" s="186">
        <v>73</v>
      </c>
      <c r="J13" s="186">
        <v>15</v>
      </c>
      <c r="K13" s="186">
        <v>19</v>
      </c>
      <c r="L13" s="186">
        <v>6</v>
      </c>
      <c r="M13" s="186">
        <v>187</v>
      </c>
      <c r="N13" s="186">
        <v>1353</v>
      </c>
    </row>
    <row r="14" spans="1:14" s="182" customFormat="1" ht="24" customHeight="1">
      <c r="A14" s="185" t="s">
        <v>331</v>
      </c>
      <c r="B14" s="186">
        <v>253</v>
      </c>
      <c r="C14" s="186">
        <v>14</v>
      </c>
      <c r="D14" s="186">
        <v>0</v>
      </c>
      <c r="E14" s="186">
        <v>19</v>
      </c>
      <c r="F14" s="186">
        <v>518</v>
      </c>
      <c r="G14" s="186">
        <v>1235</v>
      </c>
      <c r="H14" s="186">
        <v>0</v>
      </c>
      <c r="I14" s="186">
        <v>115</v>
      </c>
      <c r="J14" s="186">
        <v>46</v>
      </c>
      <c r="K14" s="186">
        <v>287</v>
      </c>
      <c r="L14" s="186">
        <v>13</v>
      </c>
      <c r="M14" s="186">
        <v>408</v>
      </c>
      <c r="N14" s="186">
        <v>2908</v>
      </c>
    </row>
    <row r="15" spans="1:14" s="182" customFormat="1" ht="24" customHeight="1">
      <c r="A15" s="185"/>
      <c r="B15" s="185">
        <f>SUM(B2:B14)</f>
        <v>8188</v>
      </c>
      <c r="C15" s="185">
        <f t="shared" ref="C15:M15" si="0">SUM(C2:C14)</f>
        <v>1683</v>
      </c>
      <c r="D15" s="185">
        <f t="shared" si="0"/>
        <v>2734</v>
      </c>
      <c r="E15" s="185">
        <f t="shared" si="0"/>
        <v>4548</v>
      </c>
      <c r="F15" s="185">
        <f t="shared" si="0"/>
        <v>12306</v>
      </c>
      <c r="G15" s="185">
        <f t="shared" si="0"/>
        <v>34637</v>
      </c>
      <c r="H15" s="185">
        <f t="shared" si="0"/>
        <v>4000</v>
      </c>
      <c r="I15" s="185">
        <f t="shared" si="0"/>
        <v>7993</v>
      </c>
      <c r="J15" s="185">
        <f t="shared" si="0"/>
        <v>5878</v>
      </c>
      <c r="K15" s="185">
        <f t="shared" si="0"/>
        <v>7667</v>
      </c>
      <c r="L15" s="185">
        <f t="shared" si="0"/>
        <v>6290</v>
      </c>
      <c r="M15" s="185">
        <f t="shared" si="0"/>
        <v>15648</v>
      </c>
      <c r="N15" s="185"/>
    </row>
    <row r="17" spans="1:14">
      <c r="A17" s="36" t="s">
        <v>101</v>
      </c>
      <c r="B17" s="187">
        <f>+B12-B19</f>
        <v>317</v>
      </c>
      <c r="C17" s="187">
        <f t="shared" ref="C17:N17" si="1">+C12-C19</f>
        <v>10</v>
      </c>
      <c r="D17" s="187">
        <f t="shared" si="1"/>
        <v>0</v>
      </c>
      <c r="E17" s="187">
        <f t="shared" si="1"/>
        <v>10</v>
      </c>
      <c r="F17" s="187">
        <f t="shared" si="1"/>
        <v>269</v>
      </c>
      <c r="G17" s="187">
        <f t="shared" si="1"/>
        <v>1761</v>
      </c>
      <c r="H17" s="187">
        <f t="shared" si="1"/>
        <v>0</v>
      </c>
      <c r="I17" s="187">
        <f t="shared" si="1"/>
        <v>239</v>
      </c>
      <c r="J17" s="187">
        <f t="shared" si="1"/>
        <v>52</v>
      </c>
      <c r="K17" s="187">
        <f t="shared" si="1"/>
        <v>112</v>
      </c>
      <c r="L17" s="187">
        <f t="shared" si="1"/>
        <v>14</v>
      </c>
      <c r="M17" s="187">
        <f t="shared" si="1"/>
        <v>441</v>
      </c>
      <c r="N17" s="187">
        <f t="shared" si="1"/>
        <v>3226</v>
      </c>
    </row>
    <row r="18" spans="1:14">
      <c r="A18" s="36" t="s">
        <v>103</v>
      </c>
      <c r="B18">
        <f>+B12*0.261</f>
        <v>111.96900000000001</v>
      </c>
      <c r="C18">
        <f t="shared" ref="C18:N18" si="2">+C12*0.261</f>
        <v>3.6539999999999999</v>
      </c>
      <c r="D18">
        <f t="shared" si="2"/>
        <v>0</v>
      </c>
      <c r="E18">
        <f t="shared" si="2"/>
        <v>3.3930000000000002</v>
      </c>
      <c r="F18">
        <f t="shared" si="2"/>
        <v>95.004000000000005</v>
      </c>
      <c r="G18">
        <f t="shared" si="2"/>
        <v>621.96300000000008</v>
      </c>
      <c r="H18">
        <f t="shared" si="2"/>
        <v>0</v>
      </c>
      <c r="I18">
        <f t="shared" si="2"/>
        <v>84.564000000000007</v>
      </c>
      <c r="J18">
        <f t="shared" si="2"/>
        <v>18.531000000000002</v>
      </c>
      <c r="K18">
        <f t="shared" si="2"/>
        <v>39.672000000000004</v>
      </c>
      <c r="L18">
        <f t="shared" si="2"/>
        <v>4.9590000000000005</v>
      </c>
      <c r="M18">
        <f t="shared" si="2"/>
        <v>155.81700000000001</v>
      </c>
      <c r="N18">
        <f t="shared" si="2"/>
        <v>1139.5260000000001</v>
      </c>
    </row>
    <row r="19" spans="1:14">
      <c r="B19">
        <v>112</v>
      </c>
      <c r="C19">
        <v>4</v>
      </c>
      <c r="D19">
        <v>0</v>
      </c>
      <c r="E19">
        <v>3</v>
      </c>
      <c r="F19">
        <v>95</v>
      </c>
      <c r="G19">
        <v>622</v>
      </c>
      <c r="I19">
        <v>85</v>
      </c>
      <c r="J19">
        <v>19</v>
      </c>
      <c r="K19">
        <v>40</v>
      </c>
      <c r="L19">
        <v>5</v>
      </c>
      <c r="M19">
        <v>156</v>
      </c>
      <c r="N19">
        <v>1140</v>
      </c>
    </row>
    <row r="21" spans="1:14">
      <c r="B21" s="187">
        <f>+B4+B5</f>
        <v>67</v>
      </c>
      <c r="C21" s="187">
        <f>+C4+C5+C6</f>
        <v>6</v>
      </c>
      <c r="D21" s="187">
        <f t="shared" ref="D21:M21" si="3">+D4+D5</f>
        <v>8</v>
      </c>
      <c r="E21" s="187">
        <f t="shared" si="3"/>
        <v>31</v>
      </c>
      <c r="F21" s="187">
        <f t="shared" si="3"/>
        <v>116</v>
      </c>
      <c r="G21" s="187">
        <f t="shared" si="3"/>
        <v>13</v>
      </c>
      <c r="H21" s="187">
        <f t="shared" si="3"/>
        <v>0</v>
      </c>
      <c r="I21" s="187">
        <f t="shared" si="3"/>
        <v>29</v>
      </c>
      <c r="J21" s="187">
        <f t="shared" si="3"/>
        <v>6</v>
      </c>
      <c r="K21" s="187">
        <f t="shared" si="3"/>
        <v>34</v>
      </c>
      <c r="L21" s="187">
        <f t="shared" si="3"/>
        <v>2</v>
      </c>
      <c r="M21" s="187">
        <f t="shared" si="3"/>
        <v>50</v>
      </c>
    </row>
  </sheetData>
  <pageMargins left="0.70866141732283472" right="0.70866141732283472" top="0.74803149606299213" bottom="0.74803149606299213" header="0.31496062992125984" footer="0.31496062992125984"/>
  <pageSetup paperSize="0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la</vt:lpstr>
      <vt:lpstr>allegati</vt:lpstr>
      <vt:lpstr>Foglio3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di ruscio roberto</cp:lastModifiedBy>
  <cp:lastPrinted>2016-05-31T10:38:47Z</cp:lastPrinted>
  <dcterms:created xsi:type="dcterms:W3CDTF">2014-05-30T21:10:47Z</dcterms:created>
  <dcterms:modified xsi:type="dcterms:W3CDTF">2016-06-07T08:32:35Z</dcterms:modified>
</cp:coreProperties>
</file>