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9995" windowHeight="7425"/>
  </bookViews>
  <sheets>
    <sheet name="la" sheetId="1" r:id="rId1"/>
    <sheet name="allegati" sheetId="2" r:id="rId2"/>
    <sheet name="Foglio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57" i="2"/>
  <c r="J88" i="1" l="1"/>
  <c r="P87"/>
  <c r="O87"/>
  <c r="O88"/>
  <c r="N88"/>
  <c r="N87"/>
  <c r="M87"/>
  <c r="L87"/>
  <c r="J87"/>
  <c r="I88"/>
  <c r="I87"/>
  <c r="H87"/>
  <c r="F88"/>
  <c r="F87"/>
  <c r="E88"/>
  <c r="E87"/>
  <c r="O97" i="2"/>
  <c r="N70"/>
  <c r="G70"/>
  <c r="N23"/>
  <c r="M23"/>
  <c r="L23"/>
  <c r="K23"/>
  <c r="J23"/>
  <c r="I23"/>
  <c r="H23"/>
  <c r="G23"/>
  <c r="F23"/>
  <c r="E23"/>
  <c r="D23"/>
  <c r="C23"/>
  <c r="O22"/>
  <c r="O21"/>
  <c r="O20"/>
  <c r="N7"/>
  <c r="A95" i="1"/>
  <c r="K94"/>
  <c r="J94"/>
  <c r="H94"/>
  <c r="G94"/>
  <c r="F94"/>
  <c r="A94"/>
  <c r="Q93"/>
  <c r="A93"/>
  <c r="Q92"/>
  <c r="A92"/>
  <c r="Q91"/>
  <c r="A91"/>
  <c r="Q90"/>
  <c r="A90"/>
  <c r="Q89"/>
  <c r="A89"/>
  <c r="P94"/>
  <c r="O94"/>
  <c r="N94"/>
  <c r="M94"/>
  <c r="L94"/>
  <c r="I94"/>
  <c r="E94"/>
  <c r="A88"/>
  <c r="Q87"/>
  <c r="A87"/>
  <c r="A86"/>
  <c r="Q85"/>
  <c r="A85"/>
  <c r="Q84"/>
  <c r="A84"/>
  <c r="P83"/>
  <c r="O83"/>
  <c r="N83"/>
  <c r="M83"/>
  <c r="L83"/>
  <c r="K83"/>
  <c r="J83"/>
  <c r="I83"/>
  <c r="H83"/>
  <c r="G83"/>
  <c r="F83"/>
  <c r="E83"/>
  <c r="A83"/>
  <c r="A82"/>
  <c r="A81"/>
  <c r="Q80"/>
  <c r="A80"/>
  <c r="Q79"/>
  <c r="A79"/>
  <c r="Q78"/>
  <c r="A78"/>
  <c r="Q77"/>
  <c r="A77"/>
  <c r="Q76"/>
  <c r="A76"/>
  <c r="Q75"/>
  <c r="A75"/>
  <c r="Q74"/>
  <c r="A74"/>
  <c r="A73"/>
  <c r="Q72"/>
  <c r="A72"/>
  <c r="Q71"/>
  <c r="A71"/>
  <c r="Q70"/>
  <c r="A70"/>
  <c r="Q69"/>
  <c r="A69"/>
  <c r="Q68"/>
  <c r="A68"/>
  <c r="Q67"/>
  <c r="A67"/>
  <c r="Q66"/>
  <c r="A66"/>
  <c r="P65"/>
  <c r="O65"/>
  <c r="N65"/>
  <c r="M65"/>
  <c r="L65"/>
  <c r="K65"/>
  <c r="J65"/>
  <c r="I65"/>
  <c r="H65"/>
  <c r="G65"/>
  <c r="F65"/>
  <c r="E65"/>
  <c r="Q65" s="1"/>
  <c r="A65"/>
  <c r="A64"/>
  <c r="Q63"/>
  <c r="A63"/>
  <c r="Q62"/>
  <c r="A62"/>
  <c r="Q61"/>
  <c r="A61"/>
  <c r="Q60"/>
  <c r="A60"/>
  <c r="Q59"/>
  <c r="A59"/>
  <c r="Q58"/>
  <c r="A58"/>
  <c r="Q57"/>
  <c r="A57"/>
  <c r="P56"/>
  <c r="O56"/>
  <c r="N56"/>
  <c r="M56"/>
  <c r="L56"/>
  <c r="K56"/>
  <c r="J56"/>
  <c r="I56"/>
  <c r="H56"/>
  <c r="G56"/>
  <c r="F56"/>
  <c r="E56"/>
  <c r="Q56" s="1"/>
  <c r="A56"/>
  <c r="Q55"/>
  <c r="A55"/>
  <c r="Q54"/>
  <c r="A54"/>
  <c r="A53"/>
  <c r="Q52"/>
  <c r="A52"/>
  <c r="Q51"/>
  <c r="A51"/>
  <c r="Q50"/>
  <c r="A50"/>
  <c r="Q49"/>
  <c r="A49"/>
  <c r="A48"/>
  <c r="Q47"/>
  <c r="A47"/>
  <c r="Q46"/>
  <c r="A46"/>
  <c r="Q45"/>
  <c r="A45"/>
  <c r="Q44"/>
  <c r="A44"/>
  <c r="A43"/>
  <c r="Q42"/>
  <c r="A42"/>
  <c r="Q41"/>
  <c r="A41"/>
  <c r="Q40"/>
  <c r="A40"/>
  <c r="Q39"/>
  <c r="A39"/>
  <c r="P38"/>
  <c r="O38"/>
  <c r="N38"/>
  <c r="M38"/>
  <c r="L38"/>
  <c r="K38"/>
  <c r="J38"/>
  <c r="I38"/>
  <c r="H38"/>
  <c r="G38"/>
  <c r="F38"/>
  <c r="E38"/>
  <c r="Q38" s="1"/>
  <c r="A38"/>
  <c r="Q37"/>
  <c r="A37"/>
  <c r="Q36"/>
  <c r="A36"/>
  <c r="Q35"/>
  <c r="A35"/>
  <c r="Q34"/>
  <c r="A34"/>
  <c r="P33"/>
  <c r="P81" s="1"/>
  <c r="O33"/>
  <c r="O81" s="1"/>
  <c r="N33"/>
  <c r="N81" s="1"/>
  <c r="M33"/>
  <c r="M81" s="1"/>
  <c r="L33"/>
  <c r="L81" s="1"/>
  <c r="K33"/>
  <c r="K81" s="1"/>
  <c r="J33"/>
  <c r="J81" s="1"/>
  <c r="I33"/>
  <c r="I81" s="1"/>
  <c r="H33"/>
  <c r="H81" s="1"/>
  <c r="G33"/>
  <c r="G81" s="1"/>
  <c r="F33"/>
  <c r="F81" s="1"/>
  <c r="E33"/>
  <c r="E81" s="1"/>
  <c r="A33"/>
  <c r="A32"/>
  <c r="Q31"/>
  <c r="A31"/>
  <c r="A30"/>
  <c r="A29"/>
  <c r="Q28"/>
  <c r="A28"/>
  <c r="Q27"/>
  <c r="A27"/>
  <c r="Q26"/>
  <c r="A26"/>
  <c r="P25"/>
  <c r="O25"/>
  <c r="N25"/>
  <c r="M25"/>
  <c r="L25"/>
  <c r="K25"/>
  <c r="J25"/>
  <c r="I25"/>
  <c r="H25"/>
  <c r="G25"/>
  <c r="F25"/>
  <c r="E25"/>
  <c r="Q25" s="1"/>
  <c r="A25"/>
  <c r="Q24"/>
  <c r="A24"/>
  <c r="Q23"/>
  <c r="A23"/>
  <c r="Q22"/>
  <c r="A22"/>
  <c r="P21"/>
  <c r="P29" s="1"/>
  <c r="O21"/>
  <c r="O29" s="1"/>
  <c r="N21"/>
  <c r="N29" s="1"/>
  <c r="M21"/>
  <c r="M29" s="1"/>
  <c r="L21"/>
  <c r="L29" s="1"/>
  <c r="K21"/>
  <c r="K29" s="1"/>
  <c r="K95" s="1"/>
  <c r="J21"/>
  <c r="J29" s="1"/>
  <c r="I21"/>
  <c r="I29" s="1"/>
  <c r="H21"/>
  <c r="H29" s="1"/>
  <c r="G21"/>
  <c r="G29" s="1"/>
  <c r="F21"/>
  <c r="F29" s="1"/>
  <c r="E21"/>
  <c r="E29" s="1"/>
  <c r="A21"/>
  <c r="Q20"/>
  <c r="A20"/>
  <c r="Q19"/>
  <c r="A19"/>
  <c r="Q18"/>
  <c r="A18"/>
  <c r="Q17"/>
  <c r="A17"/>
  <c r="N5"/>
  <c r="O23" i="2" l="1"/>
  <c r="P95" i="1"/>
  <c r="O95"/>
  <c r="N95"/>
  <c r="M95"/>
  <c r="L95"/>
  <c r="J95"/>
  <c r="I95"/>
  <c r="H95"/>
  <c r="Q94"/>
  <c r="G95"/>
  <c r="Q83"/>
  <c r="F95"/>
  <c r="E95"/>
  <c r="Q81"/>
  <c r="Q88"/>
  <c r="Q21"/>
  <c r="Q29" s="1"/>
  <c r="Q33"/>
  <c r="Q95" l="1"/>
</calcChain>
</file>

<file path=xl/sharedStrings.xml><?xml version="1.0" encoding="utf-8"?>
<sst xmlns="http://schemas.openxmlformats.org/spreadsheetml/2006/main" count="554" uniqueCount="309">
  <si>
    <t>cod_liv</t>
  </si>
  <si>
    <t>livello</t>
  </si>
  <si>
    <t>beni_san</t>
  </si>
  <si>
    <t>beni_ns</t>
  </si>
  <si>
    <t>prestazioni sanitarie</t>
  </si>
  <si>
    <t>servizi sanitari per erogazione di prestazioni</t>
  </si>
  <si>
    <t>servizi non sanitari</t>
  </si>
  <si>
    <t>Personale del ruolo sanitario</t>
  </si>
  <si>
    <t>Personale del ruolo professionale</t>
  </si>
  <si>
    <t>Personale del ruolo tecnico</t>
  </si>
  <si>
    <t>Personale del ruolo ammini-strativo</t>
  </si>
  <si>
    <t>Ammortamenti</t>
  </si>
  <si>
    <t>Sopravvenienze / insussistenze</t>
  </si>
  <si>
    <t>Altri costi</t>
  </si>
  <si>
    <t>totale</t>
  </si>
  <si>
    <t>aa</t>
  </si>
  <si>
    <t>MODELLO DI RILEVAZIONE DEI COSTI DEI LIVELLI DI ASSISTENZA - ATTIVITA' SANITARIA (IRCCS)</t>
  </si>
  <si>
    <t>STRUTTURA RILEVATA</t>
  </si>
  <si>
    <t>OGGETTO DELLA RILEVAZIONE</t>
  </si>
  <si>
    <t>REGIONE</t>
  </si>
  <si>
    <t>030</t>
  </si>
  <si>
    <t>ASL /AO</t>
  </si>
  <si>
    <t>CONSUNTIVO ANNO</t>
  </si>
  <si>
    <t>VALORI IN MIGLIAIA DI EURO</t>
  </si>
  <si>
    <t>Macrovoci economiche</t>
  </si>
  <si>
    <t>Consumi e manutenzioni di esercizio</t>
  </si>
  <si>
    <t>Costi per acquisti di servizi</t>
  </si>
  <si>
    <t>Totale</t>
  </si>
  <si>
    <t>sanitari</t>
  </si>
  <si>
    <t>non sanitari</t>
  </si>
  <si>
    <t>Assistenza sanitaria collettiva in ambiente di vita e di lavoro</t>
  </si>
  <si>
    <t>la_san</t>
  </si>
  <si>
    <t>Igiene e sanità pubblica</t>
  </si>
  <si>
    <t>Igiene degli alimenti e della nutrizione</t>
  </si>
  <si>
    <t>Prevenzione e sicurezza degli ambienti di lavoro</t>
  </si>
  <si>
    <t>Sanità pubblica veterinaria</t>
  </si>
  <si>
    <t>Attività di prevenzione rivolta alla persona</t>
  </si>
  <si>
    <t>10500a</t>
  </si>
  <si>
    <t xml:space="preserve">   a) Vaccinazioni</t>
  </si>
  <si>
    <t>10500b</t>
  </si>
  <si>
    <t xml:space="preserve">   b) Attività di "Screening"</t>
  </si>
  <si>
    <t>10500c</t>
  </si>
  <si>
    <t xml:space="preserve">   c) Altre attività di prevenzione rivolte alla persona</t>
  </si>
  <si>
    <t>Servizio medico legale</t>
  </si>
  <si>
    <t>10600a</t>
  </si>
  <si>
    <t xml:space="preserve">   a)Attività del Servizio medico-legale</t>
  </si>
  <si>
    <t>10600b</t>
  </si>
  <si>
    <t xml:space="preserve">   b) Visite Fiscali</t>
  </si>
  <si>
    <t>10600c</t>
  </si>
  <si>
    <t xml:space="preserve">   c) Attivtà di Medicina sportiva</t>
  </si>
  <si>
    <t>Assistenza distrettuale</t>
  </si>
  <si>
    <t>Guardia medica</t>
  </si>
  <si>
    <t>Medicina generale</t>
  </si>
  <si>
    <t xml:space="preserve">     -- Medicina generica</t>
  </si>
  <si>
    <t>20201a</t>
  </si>
  <si>
    <t xml:space="preserve">        a) Attività in convenzione </t>
  </si>
  <si>
    <t>20201b</t>
  </si>
  <si>
    <t xml:space="preserve">        b) prestazioni erogate in ADI/ADP</t>
  </si>
  <si>
    <t>20201c</t>
  </si>
  <si>
    <t xml:space="preserve">        c) prestazioni erogate in RSA/Case protette e assistenza semiresidenziale</t>
  </si>
  <si>
    <t>20201d</t>
  </si>
  <si>
    <t xml:space="preserve">        d) campagne vaccinali </t>
  </si>
  <si>
    <t xml:space="preserve">      --Pediatria di libera scelta</t>
  </si>
  <si>
    <t>20202a</t>
  </si>
  <si>
    <t>20202b</t>
  </si>
  <si>
    <t>20202c</t>
  </si>
  <si>
    <t xml:space="preserve">Emergenza sanitaria territoriale </t>
  </si>
  <si>
    <t xml:space="preserve">Assistenza farmaceutica </t>
  </si>
  <si>
    <t xml:space="preserve">      --Ass. farmaceutica erogata tramite le farmacie convenzionate</t>
  </si>
  <si>
    <t xml:space="preserve">      --Altre forme di erogazione dell’assistenza farmaceutica ( "Doppio canale" e "Primo ciclo terapeutico")</t>
  </si>
  <si>
    <t>20402a</t>
  </si>
  <si>
    <t xml:space="preserve">      --Farmaci del File F (ad esclusione "Doppio canale", "Primo ciclo terapeutico" e incluso Farmaci Fascia H)</t>
  </si>
  <si>
    <t>Assistenza Integrativa</t>
  </si>
  <si>
    <t>Assistenza specialistica</t>
  </si>
  <si>
    <t xml:space="preserve">      --Attività clinica</t>
  </si>
  <si>
    <t xml:space="preserve">      --Attività di laboratorio</t>
  </si>
  <si>
    <t xml:space="preserve">     --Attività di diagnostica strumentale e per immagini</t>
  </si>
  <si>
    <t>Assistenza Protesica</t>
  </si>
  <si>
    <t>Assistenza territoriale ambulatoriale e domiciliare</t>
  </si>
  <si>
    <t xml:space="preserve">      --assistenza programmata a domicilio (ADI)</t>
  </si>
  <si>
    <t xml:space="preserve">      --assistenza alle donne, famiglia, coppie (consultori)</t>
  </si>
  <si>
    <t xml:space="preserve">      --Assistenza psichiatrica </t>
  </si>
  <si>
    <t>20803a</t>
  </si>
  <si>
    <t xml:space="preserve">         a) a favore di persone con problemi psichiatrici;</t>
  </si>
  <si>
    <t>20803b</t>
  </si>
  <si>
    <t xml:space="preserve">         b) a favore di minori con problemi neuropsichiatrici</t>
  </si>
  <si>
    <t xml:space="preserve">      --Assistenza riabilitativa ai disabili </t>
  </si>
  <si>
    <t xml:space="preserve">      --Assistenza ai tossicodipendenti</t>
  </si>
  <si>
    <t xml:space="preserve">      --Assistenza agli anziani</t>
  </si>
  <si>
    <t xml:space="preserve">      --Assistenza ai malati terminali</t>
  </si>
  <si>
    <t xml:space="preserve">      --Assistenza a persone affette da HIV</t>
  </si>
  <si>
    <t>Assistenza territoriale semiresidenziale</t>
  </si>
  <si>
    <t>20901a</t>
  </si>
  <si>
    <t>20901b</t>
  </si>
  <si>
    <t>Assistenza territoriale residenziale</t>
  </si>
  <si>
    <t xml:space="preserve">      --Assistenza psichiatrica</t>
  </si>
  <si>
    <t xml:space="preserve">Assistenza Idrotermale </t>
  </si>
  <si>
    <t xml:space="preserve">Totale </t>
  </si>
  <si>
    <t>Assistenza ospedaliera</t>
  </si>
  <si>
    <t>Attività di pronto soccorso</t>
  </si>
  <si>
    <t>20601a</t>
  </si>
  <si>
    <t xml:space="preserve">    a)  Attività di Pronto Soccorso non seguita da ricovero</t>
  </si>
  <si>
    <t>30100b</t>
  </si>
  <si>
    <t xml:space="preserve">    b) Attività di Pronto Soccorso seguita da ricovero</t>
  </si>
  <si>
    <t>Ass. ospedaliera per acuti</t>
  </si>
  <si>
    <t xml:space="preserve">      --in Day Hospital e Day Surgery</t>
  </si>
  <si>
    <t xml:space="preserve">      --in degenza ordinaria</t>
  </si>
  <si>
    <t>Interventi ospedalieri a domicilio</t>
  </si>
  <si>
    <t>Ass. ospedaliera per lungodegenti</t>
  </si>
  <si>
    <t>Ass. ospedaliera per riabilitazione</t>
  </si>
  <si>
    <t>Emocomponenti e servizi trasfusionali</t>
  </si>
  <si>
    <t>Trapianto organi e tessuti</t>
  </si>
  <si>
    <t>TOTALE (SANITARIO)</t>
  </si>
  <si>
    <t xml:space="preserve">F.to Il Responsabile del Controllo di Gestione ai sensi D.Lgs. 39/93 </t>
  </si>
  <si>
    <t>CODENTE</t>
  </si>
  <si>
    <t>TIPO</t>
  </si>
  <si>
    <t>ASSISTENZA_ID</t>
  </si>
  <si>
    <t>BS</t>
  </si>
  <si>
    <t>BSN</t>
  </si>
  <si>
    <t>PRESTSAN</t>
  </si>
  <si>
    <t>SSAN</t>
  </si>
  <si>
    <t>SNSAN</t>
  </si>
  <si>
    <t>PERS_SAN</t>
  </si>
  <si>
    <t>PERS_PROF</t>
  </si>
  <si>
    <t>PERS_TECN</t>
  </si>
  <si>
    <t>PERS_AMM</t>
  </si>
  <si>
    <t>AMMTI</t>
  </si>
  <si>
    <t>SOPRAV</t>
  </si>
  <si>
    <t>ALTRO</t>
  </si>
  <si>
    <t>xxxxxxxx</t>
  </si>
  <si>
    <t>10100</t>
  </si>
  <si>
    <t>10200</t>
  </si>
  <si>
    <t>10300</t>
  </si>
  <si>
    <t>10400</t>
  </si>
  <si>
    <t>10500</t>
  </si>
  <si>
    <t>10600</t>
  </si>
  <si>
    <t>19999</t>
  </si>
  <si>
    <t>20100</t>
  </si>
  <si>
    <t>20200</t>
  </si>
  <si>
    <t>20201</t>
  </si>
  <si>
    <t>20202</t>
  </si>
  <si>
    <t>20300</t>
  </si>
  <si>
    <t>20400</t>
  </si>
  <si>
    <t>20401</t>
  </si>
  <si>
    <t>20402</t>
  </si>
  <si>
    <t>20600</t>
  </si>
  <si>
    <t>20601</t>
  </si>
  <si>
    <t>20602</t>
  </si>
  <si>
    <t>20603</t>
  </si>
  <si>
    <t>20700</t>
  </si>
  <si>
    <t>20800</t>
  </si>
  <si>
    <t>20801</t>
  </si>
  <si>
    <t>20802</t>
  </si>
  <si>
    <t>20803</t>
  </si>
  <si>
    <t>20804</t>
  </si>
  <si>
    <t>20805</t>
  </si>
  <si>
    <t>20806</t>
  </si>
  <si>
    <t>20807</t>
  </si>
  <si>
    <t>20808</t>
  </si>
  <si>
    <t>20900</t>
  </si>
  <si>
    <t>20901</t>
  </si>
  <si>
    <t>20902</t>
  </si>
  <si>
    <t>20903</t>
  </si>
  <si>
    <t>20904</t>
  </si>
  <si>
    <t>20905</t>
  </si>
  <si>
    <t>20906</t>
  </si>
  <si>
    <t>21000</t>
  </si>
  <si>
    <t>21001</t>
  </si>
  <si>
    <t>21002</t>
  </si>
  <si>
    <t>21003</t>
  </si>
  <si>
    <t>21004</t>
  </si>
  <si>
    <t>21005</t>
  </si>
  <si>
    <t>21006</t>
  </si>
  <si>
    <t>21100</t>
  </si>
  <si>
    <t>29999</t>
  </si>
  <si>
    <t>30100</t>
  </si>
  <si>
    <t>30200</t>
  </si>
  <si>
    <t>30201</t>
  </si>
  <si>
    <t>30202</t>
  </si>
  <si>
    <t>30300</t>
  </si>
  <si>
    <t>30400</t>
  </si>
  <si>
    <t>30500</t>
  </si>
  <si>
    <t>30600</t>
  </si>
  <si>
    <t>30700</t>
  </si>
  <si>
    <t>39999</t>
  </si>
  <si>
    <t>49999</t>
  </si>
  <si>
    <t>MODELLO DI RILEVAZIONE DEI COSTI DEI LIVELLI DI ASSISTENZA DELLE AZIENDE UNITA' SANITARIE LOCALI E DELLE AZIENDE OSPEDALIERE</t>
  </si>
  <si>
    <t>ALLEGATO_ID</t>
  </si>
  <si>
    <t>Allegato 1</t>
  </si>
  <si>
    <t>A1101</t>
  </si>
  <si>
    <t>     formazione del personale</t>
  </si>
  <si>
    <t>A1102</t>
  </si>
  <si>
    <t>     sistemi informativi e statistici</t>
  </si>
  <si>
    <t>A1103</t>
  </si>
  <si>
    <t>     altri oneri di gestione</t>
  </si>
  <si>
    <t>A1999</t>
  </si>
  <si>
    <t>Allegato 2 – Mobilità intraregionale</t>
  </si>
  <si>
    <t>Allegato 3 – Mobilità interregionale</t>
  </si>
  <si>
    <t>IMPORTO</t>
  </si>
  <si>
    <t>per assistenza sanitaria collettiva in ambiente di vita e di lavoro</t>
  </si>
  <si>
    <t>A2101</t>
  </si>
  <si>
    <t xml:space="preserve">      --attiva</t>
  </si>
  <si>
    <t>A3101</t>
  </si>
  <si>
    <t>A2102</t>
  </si>
  <si>
    <t xml:space="preserve">      --passiva</t>
  </si>
  <si>
    <t>A3102</t>
  </si>
  <si>
    <t>per assistenza distrettuale</t>
  </si>
  <si>
    <t xml:space="preserve">      per assistenza sanitaria di base</t>
  </si>
  <si>
    <t>A2201</t>
  </si>
  <si>
    <t>A3201</t>
  </si>
  <si>
    <t>A2202</t>
  </si>
  <si>
    <t>A3202</t>
  </si>
  <si>
    <t xml:space="preserve">      per assistenza farmaceutica</t>
  </si>
  <si>
    <t>A2203</t>
  </si>
  <si>
    <t>A3203</t>
  </si>
  <si>
    <t>A2204</t>
  </si>
  <si>
    <t>A3204</t>
  </si>
  <si>
    <t xml:space="preserve">      per assistenza specialistica</t>
  </si>
  <si>
    <t>A2205</t>
  </si>
  <si>
    <t>A3205</t>
  </si>
  <si>
    <t>A2206</t>
  </si>
  <si>
    <t>A3206</t>
  </si>
  <si>
    <t xml:space="preserve">      per assistenza termale</t>
  </si>
  <si>
    <t>A2207</t>
  </si>
  <si>
    <t>A3207</t>
  </si>
  <si>
    <t>A2208</t>
  </si>
  <si>
    <t>A3208</t>
  </si>
  <si>
    <t xml:space="preserve">      per assistenza di emergenza sanitaria</t>
  </si>
  <si>
    <t>A2209</t>
  </si>
  <si>
    <t>A3209</t>
  </si>
  <si>
    <t>A2210</t>
  </si>
  <si>
    <t>A3210</t>
  </si>
  <si>
    <t xml:space="preserve">      per assistenza terr. ambulatoriale e domiciliare</t>
  </si>
  <si>
    <t>A2211</t>
  </si>
  <si>
    <t>A3211</t>
  </si>
  <si>
    <t>A2212</t>
  </si>
  <si>
    <t>A3212</t>
  </si>
  <si>
    <t xml:space="preserve">      per assistenza territoriale semiresidenziale</t>
  </si>
  <si>
    <t>A2213</t>
  </si>
  <si>
    <t>A3213</t>
  </si>
  <si>
    <t>A2214</t>
  </si>
  <si>
    <t>A3214</t>
  </si>
  <si>
    <t xml:space="preserve">      per assistenza territoriale residenziale</t>
  </si>
  <si>
    <t>A2215</t>
  </si>
  <si>
    <t>A3215</t>
  </si>
  <si>
    <t>A2216</t>
  </si>
  <si>
    <t>A3216</t>
  </si>
  <si>
    <t xml:space="preserve">      per assistenza protesica</t>
  </si>
  <si>
    <t>A2217</t>
  </si>
  <si>
    <t>A3217</t>
  </si>
  <si>
    <t>A2218</t>
  </si>
  <si>
    <t>A3218</t>
  </si>
  <si>
    <t>per assistenza ospedaliera</t>
  </si>
  <si>
    <t>A2301</t>
  </si>
  <si>
    <t>A3301</t>
  </si>
  <si>
    <t>A2302</t>
  </si>
  <si>
    <t>A3302</t>
  </si>
  <si>
    <t>Allegato 4 – detenuti</t>
  </si>
  <si>
    <t>Allegato 5 – Prestazioni eventualmente erogate non riconducibili ai livelli essenziali di assistenza</t>
  </si>
  <si>
    <t>A4201</t>
  </si>
  <si>
    <t>assistenza territoriale, ambulatoriale e domiciliare ai tossicodipendenti internati o detenuti</t>
  </si>
  <si>
    <t>Prestazioni di cui all'Allegato 2 A del DPCM 29 novembre 2001</t>
  </si>
  <si>
    <t>A4202</t>
  </si>
  <si>
    <t>assistenza territoriale semiresidenziale ai tossicodipendenti internati o detenuti</t>
  </si>
  <si>
    <t>A5001</t>
  </si>
  <si>
    <t>chirugia estetica</t>
  </si>
  <si>
    <t>A4203</t>
  </si>
  <si>
    <t>assistenza territoriale residenziale ai tossicodipendenti internati o detenuti</t>
  </si>
  <si>
    <t>A5002</t>
  </si>
  <si>
    <t>circoncisione rituale maschile</t>
  </si>
  <si>
    <t>A5003</t>
  </si>
  <si>
    <t>medicine non convenzionali</t>
  </si>
  <si>
    <t>A5004</t>
  </si>
  <si>
    <t>vaccinazioni non obbligatorie in occasione di soggiorni all'estero</t>
  </si>
  <si>
    <t>A5005</t>
  </si>
  <si>
    <t>certificazioni mediche</t>
  </si>
  <si>
    <t>A5006</t>
  </si>
  <si>
    <t xml:space="preserve">prestazioni di medicina fisica, riabilitativa ambulatoriale indicate nell'Allegato 2 A), escluse laserterapia antalgica, elettroterapia antalgica, ultrasuonoterapia, mesoterapia) </t>
  </si>
  <si>
    <t>Allegato 6 - stranieri irregolari</t>
  </si>
  <si>
    <t>A5007</t>
  </si>
  <si>
    <t>prestazioni di laserterapia antalgica, elettroterapia antalgica, ultrasuonoterapia, mesoterapia (qualora non incluse nell'allegato 2B su disposizione regionale)</t>
  </si>
  <si>
    <t>A6001</t>
  </si>
  <si>
    <t>Attività di prevenzione nei confronti di stranieri irregolari</t>
  </si>
  <si>
    <t xml:space="preserve">Altre prestazioni escluse dai LEA </t>
  </si>
  <si>
    <t>A6002</t>
  </si>
  <si>
    <t>Assistenza distrettuale nei confronti di stranieri irregolari</t>
  </si>
  <si>
    <t>A5108</t>
  </si>
  <si>
    <t>assegno di cura</t>
  </si>
  <si>
    <t>A6003</t>
  </si>
  <si>
    <t>Assistenza ospedaliera nei confronti di stranieri irregolari</t>
  </si>
  <si>
    <t>A5109</t>
  </si>
  <si>
    <t>contributo per la pratica riabilitativa denominata metodo DOMAN</t>
  </si>
  <si>
    <t>A5110</t>
  </si>
  <si>
    <t>ausili tecnici non inseriti nel nomenclatore tariffario, materiale d'uso e di medicazione</t>
  </si>
  <si>
    <t>A5111</t>
  </si>
  <si>
    <t>prodotti aproteici</t>
  </si>
  <si>
    <t>A5112</t>
  </si>
  <si>
    <t>prestazioni aggiuntive  MMG e PLS previste da accordi regionali/aziendali</t>
  </si>
  <si>
    <t>A5113</t>
  </si>
  <si>
    <t>farmaci di fascia C per persone affette da malattie rare</t>
  </si>
  <si>
    <t>A5114</t>
  </si>
  <si>
    <t>rimborsi per spese di viaggio e soggiorno per cure</t>
  </si>
  <si>
    <t>A5115</t>
  </si>
  <si>
    <t>prestazioni ex ONIG a invalidi di guerra</t>
  </si>
  <si>
    <t>A5199</t>
  </si>
  <si>
    <t>altro</t>
  </si>
  <si>
    <t>A5999</t>
  </si>
  <si>
    <t>TOTALE</t>
  </si>
  <si>
    <t>F.to Il Direttore Generale ai sensi D. Lgs. 39/93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</si>
</sst>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4" formatCode="#,##0;[Red]\(#,##0\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8"/>
      <name val="Times New Roman"/>
      <family val="1"/>
    </font>
    <font>
      <b/>
      <sz val="7"/>
      <name val="Times New Roman"/>
      <family val="1"/>
    </font>
    <font>
      <b/>
      <sz val="14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5" fillId="0" borderId="0"/>
  </cellStyleXfs>
  <cellXfs count="329">
    <xf numFmtId="0" fontId="0" fillId="0" borderId="0" xfId="0"/>
    <xf numFmtId="0" fontId="2" fillId="2" borderId="0" xfId="0" applyFont="1" applyFill="1"/>
    <xf numFmtId="0" fontId="2" fillId="2" borderId="0" xfId="0" applyFont="1" applyFill="1" applyAlignme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2" borderId="0" xfId="0" applyFont="1" applyFill="1"/>
    <xf numFmtId="0" fontId="0" fillId="2" borderId="0" xfId="0" applyFill="1"/>
    <xf numFmtId="0" fontId="9" fillId="2" borderId="9" xfId="0" applyFont="1" applyFill="1" applyBorder="1" applyAlignment="1">
      <alignment vertical="center"/>
    </xf>
    <xf numFmtId="0" fontId="9" fillId="2" borderId="14" xfId="0" quotePrefix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>
      <alignment horizontal="center"/>
    </xf>
    <xf numFmtId="0" fontId="0" fillId="2" borderId="10" xfId="0" applyFill="1" applyBorder="1" applyAlignment="1"/>
    <xf numFmtId="0" fontId="8" fillId="0" borderId="21" xfId="0" applyFont="1" applyFill="1" applyBorder="1" applyAlignment="1">
      <alignment horizontal="center" vertical="top" wrapText="1"/>
    </xf>
    <xf numFmtId="41" fontId="13" fillId="0" borderId="21" xfId="1" applyFont="1" applyBorder="1" applyAlignment="1">
      <alignment vertical="top" wrapText="1"/>
    </xf>
    <xf numFmtId="41" fontId="14" fillId="0" borderId="31" xfId="1" applyFont="1" applyBorder="1" applyAlignment="1">
      <alignment vertical="center" wrapText="1"/>
    </xf>
    <xf numFmtId="41" fontId="14" fillId="0" borderId="33" xfId="1" applyFont="1" applyBorder="1" applyAlignment="1">
      <alignment vertical="center" wrapText="1"/>
    </xf>
    <xf numFmtId="41" fontId="2" fillId="4" borderId="32" xfId="1" applyFont="1" applyFill="1" applyBorder="1" applyAlignment="1" applyProtection="1">
      <alignment vertical="center" wrapText="1"/>
      <protection locked="0"/>
    </xf>
    <xf numFmtId="41" fontId="2" fillId="4" borderId="30" xfId="1" applyFont="1" applyFill="1" applyBorder="1" applyAlignment="1" applyProtection="1">
      <alignment vertical="center" wrapText="1"/>
      <protection locked="0"/>
    </xf>
    <xf numFmtId="41" fontId="2" fillId="2" borderId="32" xfId="1" applyFont="1" applyFill="1" applyBorder="1" applyAlignment="1" applyProtection="1">
      <alignment vertical="center" wrapText="1"/>
    </xf>
    <xf numFmtId="41" fontId="2" fillId="2" borderId="24" xfId="1" applyFont="1" applyFill="1" applyBorder="1" applyAlignment="1" applyProtection="1">
      <alignment vertical="center" wrapText="1"/>
    </xf>
    <xf numFmtId="41" fontId="2" fillId="2" borderId="22" xfId="1" applyFont="1" applyFill="1" applyBorder="1" applyAlignment="1" applyProtection="1">
      <alignment vertical="center" wrapText="1"/>
    </xf>
    <xf numFmtId="41" fontId="2" fillId="2" borderId="23" xfId="1" applyFont="1" applyFill="1" applyBorder="1" applyAlignment="1" applyProtection="1">
      <alignment vertical="center" wrapText="1"/>
    </xf>
    <xf numFmtId="41" fontId="15" fillId="0" borderId="21" xfId="1" applyFont="1" applyBorder="1" applyAlignment="1">
      <alignment vertical="top" wrapText="1"/>
    </xf>
    <xf numFmtId="0" fontId="16" fillId="0" borderId="21" xfId="0" applyFont="1" applyFill="1" applyBorder="1" applyAlignment="1">
      <alignment horizontal="center" vertical="top" wrapText="1"/>
    </xf>
    <xf numFmtId="41" fontId="11" fillId="0" borderId="9" xfId="1" applyFont="1" applyBorder="1" applyAlignment="1">
      <alignment vertical="top" wrapText="1"/>
    </xf>
    <xf numFmtId="41" fontId="14" fillId="0" borderId="34" xfId="1" applyFont="1" applyBorder="1" applyAlignment="1">
      <alignment vertical="center" wrapText="1"/>
    </xf>
    <xf numFmtId="41" fontId="14" fillId="0" borderId="28" xfId="1" applyFont="1" applyBorder="1" applyAlignment="1">
      <alignment vertical="center" wrapText="1"/>
    </xf>
    <xf numFmtId="41" fontId="14" fillId="0" borderId="35" xfId="1" applyFont="1" applyBorder="1" applyAlignment="1">
      <alignment vertical="center" wrapText="1"/>
    </xf>
    <xf numFmtId="0" fontId="13" fillId="0" borderId="21" xfId="0" applyFont="1" applyBorder="1" applyAlignment="1">
      <alignment vertical="top" wrapText="1"/>
    </xf>
    <xf numFmtId="41" fontId="2" fillId="3" borderId="22" xfId="1" applyFont="1" applyFill="1" applyBorder="1" applyAlignment="1">
      <alignment vertical="center" wrapText="1"/>
    </xf>
    <xf numFmtId="41" fontId="2" fillId="3" borderId="23" xfId="1" applyFont="1" applyFill="1" applyBorder="1" applyAlignment="1">
      <alignment vertical="center" wrapText="1"/>
    </xf>
    <xf numFmtId="41" fontId="2" fillId="3" borderId="2" xfId="1" applyFont="1" applyFill="1" applyBorder="1" applyAlignment="1">
      <alignment vertical="center" wrapText="1"/>
    </xf>
    <xf numFmtId="41" fontId="14" fillId="3" borderId="36" xfId="1" applyFont="1" applyFill="1" applyBorder="1" applyAlignment="1">
      <alignment vertical="center" wrapText="1"/>
    </xf>
    <xf numFmtId="0" fontId="15" fillId="0" borderId="21" xfId="0" applyFont="1" applyBorder="1" applyAlignment="1">
      <alignment vertical="top" wrapText="1"/>
    </xf>
    <xf numFmtId="41" fontId="2" fillId="4" borderId="24" xfId="1" applyFont="1" applyFill="1" applyBorder="1" applyAlignment="1" applyProtection="1">
      <alignment vertical="center" wrapText="1"/>
      <protection locked="0"/>
    </xf>
    <xf numFmtId="41" fontId="14" fillId="3" borderId="33" xfId="1" applyFont="1" applyFill="1" applyBorder="1" applyAlignment="1">
      <alignment vertical="center" wrapText="1"/>
    </xf>
    <xf numFmtId="0" fontId="13" fillId="0" borderId="21" xfId="0" applyFont="1" applyFill="1" applyBorder="1" applyAlignment="1">
      <alignment vertical="top" wrapText="1"/>
    </xf>
    <xf numFmtId="0" fontId="15" fillId="0" borderId="21" xfId="0" applyFont="1" applyFill="1" applyBorder="1" applyAlignment="1">
      <alignment vertical="top" wrapText="1"/>
    </xf>
    <xf numFmtId="41" fontId="2" fillId="3" borderId="21" xfId="1" applyFont="1" applyFill="1" applyBorder="1" applyAlignment="1">
      <alignment vertical="center" wrapText="1"/>
    </xf>
    <xf numFmtId="41" fontId="2" fillId="3" borderId="30" xfId="1" applyFont="1" applyFill="1" applyBorder="1" applyAlignment="1">
      <alignment vertical="center" wrapText="1"/>
    </xf>
    <xf numFmtId="41" fontId="2" fillId="3" borderId="24" xfId="1" applyFont="1" applyFill="1" applyBorder="1" applyAlignment="1">
      <alignment vertical="center" wrapText="1"/>
    </xf>
    <xf numFmtId="0" fontId="15" fillId="0" borderId="37" xfId="0" applyFont="1" applyBorder="1" applyAlignment="1">
      <alignment vertical="top" wrapText="1"/>
    </xf>
    <xf numFmtId="0" fontId="11" fillId="0" borderId="22" xfId="0" applyFont="1" applyBorder="1" applyAlignment="1">
      <alignment vertical="top" wrapText="1"/>
    </xf>
    <xf numFmtId="41" fontId="14" fillId="0" borderId="38" xfId="1" applyFont="1" applyBorder="1" applyAlignment="1">
      <alignment vertical="center" wrapText="1"/>
    </xf>
    <xf numFmtId="41" fontId="2" fillId="2" borderId="29" xfId="1" applyFont="1" applyFill="1" applyBorder="1" applyAlignment="1" applyProtection="1">
      <alignment vertical="center" wrapText="1"/>
    </xf>
    <xf numFmtId="41" fontId="2" fillId="2" borderId="4" xfId="1" applyFont="1" applyFill="1" applyBorder="1" applyAlignment="1" applyProtection="1">
      <alignment vertical="center" wrapText="1"/>
    </xf>
    <xf numFmtId="41" fontId="2" fillId="3" borderId="32" xfId="1" applyFont="1" applyFill="1" applyBorder="1" applyAlignment="1">
      <alignment vertical="center" wrapText="1"/>
    </xf>
    <xf numFmtId="0" fontId="0" fillId="2" borderId="0" xfId="0" applyFill="1" applyAlignment="1"/>
    <xf numFmtId="0" fontId="11" fillId="0" borderId="34" xfId="0" applyFont="1" applyBorder="1" applyAlignment="1">
      <alignment vertical="top" wrapText="1"/>
    </xf>
    <xf numFmtId="41" fontId="14" fillId="0" borderId="22" xfId="1" applyFont="1" applyBorder="1" applyAlignment="1">
      <alignment vertical="center" wrapText="1"/>
    </xf>
    <xf numFmtId="41" fontId="14" fillId="0" borderId="36" xfId="1" applyFont="1" applyBorder="1" applyAlignment="1">
      <alignment vertical="center" wrapText="1"/>
    </xf>
    <xf numFmtId="0" fontId="11" fillId="0" borderId="6" xfId="0" applyFont="1" applyBorder="1" applyAlignment="1">
      <alignment vertical="top" wrapText="1"/>
    </xf>
    <xf numFmtId="41" fontId="14" fillId="0" borderId="6" xfId="1" applyFont="1" applyBorder="1" applyAlignment="1">
      <alignment vertical="center" wrapText="1"/>
    </xf>
    <xf numFmtId="41" fontId="14" fillId="0" borderId="39" xfId="1" applyFont="1" applyBorder="1" applyAlignment="1">
      <alignment vertical="center" wrapText="1"/>
    </xf>
    <xf numFmtId="41" fontId="14" fillId="0" borderId="40" xfId="1" applyFont="1" applyBorder="1" applyAlignment="1">
      <alignment vertical="center" wrapText="1"/>
    </xf>
    <xf numFmtId="41" fontId="14" fillId="0" borderId="41" xfId="1" applyFont="1" applyBorder="1" applyAlignment="1">
      <alignment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41" fontId="14" fillId="0" borderId="0" xfId="1" applyFont="1" applyBorder="1" applyAlignment="1">
      <alignment vertical="center" wrapText="1"/>
    </xf>
    <xf numFmtId="0" fontId="8" fillId="2" borderId="0" xfId="0" applyFont="1" applyFill="1"/>
    <xf numFmtId="0" fontId="2" fillId="2" borderId="0" xfId="0" applyFont="1" applyFill="1" applyProtection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15" xfId="0" applyFill="1" applyBorder="1" applyAlignment="1"/>
    <xf numFmtId="0" fontId="0" fillId="2" borderId="16" xfId="0" applyFill="1" applyBorder="1" applyAlignment="1"/>
    <xf numFmtId="0" fontId="0" fillId="2" borderId="17" xfId="0" applyFill="1" applyBorder="1" applyAlignment="1"/>
    <xf numFmtId="0" fontId="8" fillId="2" borderId="0" xfId="0" quotePrefix="1" applyFont="1" applyFill="1"/>
    <xf numFmtId="164" fontId="2" fillId="2" borderId="0" xfId="2" applyNumberFormat="1" applyFont="1" applyFill="1" applyAlignment="1" applyProtection="1">
      <alignment horizontal="center"/>
    </xf>
    <xf numFmtId="0" fontId="2" fillId="2" borderId="0" xfId="2" applyNumberFormat="1" applyFont="1" applyFill="1" applyAlignment="1" applyProtection="1">
      <alignment horizontal="center"/>
    </xf>
    <xf numFmtId="0" fontId="12" fillId="0" borderId="21" xfId="0" quotePrefix="1" applyFont="1" applyFill="1" applyBorder="1" applyAlignment="1">
      <alignment horizontal="center" vertical="top" wrapText="1"/>
    </xf>
    <xf numFmtId="41" fontId="2" fillId="5" borderId="29" xfId="1" applyFont="1" applyFill="1" applyBorder="1" applyAlignment="1" applyProtection="1">
      <alignment vertical="center" wrapText="1"/>
    </xf>
    <xf numFmtId="41" fontId="2" fillId="5" borderId="30" xfId="1" applyFont="1" applyFill="1" applyBorder="1" applyAlignment="1" applyProtection="1">
      <alignment vertical="center" wrapText="1"/>
    </xf>
    <xf numFmtId="41" fontId="2" fillId="5" borderId="32" xfId="1" applyFont="1" applyFill="1" applyBorder="1" applyAlignment="1" applyProtection="1">
      <alignment vertical="center" wrapText="1"/>
    </xf>
    <xf numFmtId="0" fontId="8" fillId="0" borderId="21" xfId="0" quotePrefix="1" applyFont="1" applyFill="1" applyBorder="1" applyAlignment="1">
      <alignment horizontal="center" vertical="top" wrapText="1"/>
    </xf>
    <xf numFmtId="0" fontId="8" fillId="3" borderId="21" xfId="0" quotePrefix="1" applyFont="1" applyFill="1" applyBorder="1" applyAlignment="1">
      <alignment horizontal="center" vertical="top" wrapText="1"/>
    </xf>
    <xf numFmtId="41" fontId="15" fillId="2" borderId="21" xfId="1" applyFont="1" applyFill="1" applyBorder="1" applyAlignment="1">
      <alignment vertical="top" wrapText="1"/>
    </xf>
    <xf numFmtId="0" fontId="16" fillId="0" borderId="21" xfId="0" quotePrefix="1" applyFont="1" applyFill="1" applyBorder="1" applyAlignment="1">
      <alignment horizontal="center" vertical="top" wrapText="1"/>
    </xf>
    <xf numFmtId="0" fontId="15" fillId="2" borderId="21" xfId="0" applyFont="1" applyFill="1" applyBorder="1" applyAlignment="1">
      <alignment vertical="top" wrapText="1"/>
    </xf>
    <xf numFmtId="41" fontId="2" fillId="5" borderId="24" xfId="1" applyFont="1" applyFill="1" applyBorder="1" applyAlignment="1" applyProtection="1">
      <alignment vertical="center" wrapText="1"/>
    </xf>
    <xf numFmtId="0" fontId="12" fillId="3" borderId="21" xfId="0" quotePrefix="1" applyFont="1" applyFill="1" applyBorder="1" applyAlignment="1">
      <alignment horizontal="center" vertical="top" wrapText="1"/>
    </xf>
    <xf numFmtId="0" fontId="16" fillId="0" borderId="34" xfId="0" quotePrefix="1" applyFont="1" applyFill="1" applyBorder="1" applyAlignment="1">
      <alignment horizontal="center" vertical="top" wrapText="1"/>
    </xf>
    <xf numFmtId="0" fontId="6" fillId="2" borderId="0" xfId="0" applyFont="1" applyFill="1" applyBorder="1"/>
    <xf numFmtId="0" fontId="8" fillId="2" borderId="0" xfId="0" applyFont="1" applyFill="1" applyBorder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/>
    <xf numFmtId="0" fontId="2" fillId="0" borderId="5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4" xfId="0" quotePrefix="1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2" fillId="2" borderId="14" xfId="0" applyFont="1" applyFill="1" applyBorder="1" applyProtection="1"/>
    <xf numFmtId="0" fontId="0" fillId="2" borderId="0" xfId="0" applyFill="1" applyBorder="1" applyAlignment="1">
      <alignment horizontal="center" vertical="center" wrapText="1"/>
    </xf>
    <xf numFmtId="0" fontId="0" fillId="0" borderId="43" xfId="0" applyBorder="1" applyAlignment="1">
      <alignment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18" fillId="0" borderId="52" xfId="0" applyFont="1" applyBorder="1" applyAlignment="1">
      <alignment vertical="top" wrapText="1"/>
    </xf>
    <xf numFmtId="41" fontId="3" fillId="0" borderId="18" xfId="1" applyFont="1" applyBorder="1" applyAlignment="1">
      <alignment vertical="center" wrapText="1"/>
    </xf>
    <xf numFmtId="41" fontId="3" fillId="0" borderId="46" xfId="1" applyFont="1" applyBorder="1" applyAlignment="1">
      <alignment vertical="center" wrapText="1"/>
    </xf>
    <xf numFmtId="41" fontId="2" fillId="0" borderId="46" xfId="1" applyFont="1" applyBorder="1" applyAlignment="1">
      <alignment vertical="center" wrapText="1"/>
    </xf>
    <xf numFmtId="41" fontId="3" fillId="0" borderId="4" xfId="1" applyFont="1" applyBorder="1" applyAlignment="1">
      <alignment vertical="center" wrapText="1"/>
    </xf>
    <xf numFmtId="41" fontId="3" fillId="0" borderId="45" xfId="1" applyFont="1" applyBorder="1" applyAlignment="1">
      <alignment vertical="center" wrapText="1"/>
    </xf>
    <xf numFmtId="41" fontId="2" fillId="0" borderId="31" xfId="1" applyFont="1" applyBorder="1" applyAlignment="1">
      <alignment vertical="center" wrapText="1"/>
    </xf>
    <xf numFmtId="0" fontId="12" fillId="0" borderId="21" xfId="0" applyFont="1" applyBorder="1" applyAlignment="1">
      <alignment horizontal="center" vertical="top" wrapText="1"/>
    </xf>
    <xf numFmtId="0" fontId="15" fillId="0" borderId="48" xfId="0" applyFont="1" applyBorder="1" applyAlignment="1">
      <alignment horizontal="justify" vertical="top" wrapText="1"/>
    </xf>
    <xf numFmtId="41" fontId="14" fillId="0" borderId="56" xfId="1" applyFont="1" applyBorder="1" applyAlignment="1">
      <alignment vertical="center" wrapText="1"/>
    </xf>
    <xf numFmtId="0" fontId="12" fillId="0" borderId="22" xfId="0" applyFont="1" applyBorder="1" applyAlignment="1">
      <alignment horizontal="center" vertical="top" wrapText="1"/>
    </xf>
    <xf numFmtId="0" fontId="15" fillId="0" borderId="51" xfId="0" applyFont="1" applyBorder="1" applyAlignment="1">
      <alignment horizontal="justify" vertical="top" wrapText="1"/>
    </xf>
    <xf numFmtId="41" fontId="14" fillId="0" borderId="26" xfId="1" applyFont="1" applyBorder="1" applyAlignment="1">
      <alignment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57" xfId="0" applyFont="1" applyBorder="1" applyAlignment="1">
      <alignment horizontal="right" vertical="top" wrapText="1"/>
    </xf>
    <xf numFmtId="41" fontId="14" fillId="0" borderId="58" xfId="1" applyFont="1" applyBorder="1" applyAlignment="1">
      <alignment vertical="center" wrapText="1"/>
    </xf>
    <xf numFmtId="0" fontId="16" fillId="0" borderId="52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justify" vertical="top" wrapText="1"/>
    </xf>
    <xf numFmtId="0" fontId="16" fillId="0" borderId="43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8" fillId="0" borderId="48" xfId="0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0" fillId="0" borderId="44" xfId="0" applyBorder="1" applyAlignment="1">
      <alignment horizontal="justify" vertical="top" wrapText="1"/>
    </xf>
    <xf numFmtId="0" fontId="12" fillId="0" borderId="48" xfId="0" applyFont="1" applyBorder="1" applyAlignment="1">
      <alignment horizontal="center" vertical="top" wrapText="1"/>
    </xf>
    <xf numFmtId="41" fontId="2" fillId="4" borderId="48" xfId="1" applyFont="1" applyFill="1" applyBorder="1" applyAlignment="1" applyProtection="1">
      <alignment vertical="center" wrapText="1"/>
      <protection locked="0"/>
    </xf>
    <xf numFmtId="41" fontId="2" fillId="4" borderId="48" xfId="1" applyFont="1" applyFill="1" applyBorder="1" applyAlignment="1" applyProtection="1">
      <alignment horizontal="justify" vertical="center" wrapText="1"/>
      <protection locked="0"/>
    </xf>
    <xf numFmtId="0" fontId="5" fillId="0" borderId="48" xfId="0" applyFont="1" applyBorder="1" applyAlignment="1">
      <alignment horizontal="center" vertical="top" wrapText="1"/>
    </xf>
    <xf numFmtId="0" fontId="5" fillId="0" borderId="48" xfId="0" applyFont="1" applyBorder="1" applyAlignment="1">
      <alignment horizontal="justify" vertical="top" wrapText="1"/>
    </xf>
    <xf numFmtId="0" fontId="0" fillId="0" borderId="48" xfId="0" applyBorder="1" applyAlignment="1">
      <alignment horizontal="center" vertical="top" wrapText="1"/>
    </xf>
    <xf numFmtId="0" fontId="0" fillId="0" borderId="48" xfId="0" applyBorder="1" applyAlignment="1">
      <alignment horizontal="justify" vertical="top" wrapText="1"/>
    </xf>
    <xf numFmtId="0" fontId="12" fillId="0" borderId="48" xfId="0" applyFont="1" applyFill="1" applyBorder="1" applyAlignment="1">
      <alignment horizontal="center" vertical="top" wrapText="1"/>
    </xf>
    <xf numFmtId="0" fontId="8" fillId="0" borderId="48" xfId="0" applyFont="1" applyFill="1" applyBorder="1" applyAlignment="1">
      <alignment horizontal="center" vertical="top" wrapText="1"/>
    </xf>
    <xf numFmtId="0" fontId="12" fillId="0" borderId="43" xfId="0" applyFont="1" applyFill="1" applyBorder="1" applyAlignment="1">
      <alignment horizontal="center" vertical="top" wrapText="1"/>
    </xf>
    <xf numFmtId="0" fontId="0" fillId="0" borderId="48" xfId="0" applyFill="1" applyBorder="1" applyAlignment="1">
      <alignment horizontal="justify" vertical="top" wrapText="1"/>
    </xf>
    <xf numFmtId="0" fontId="12" fillId="0" borderId="63" xfId="0" applyFont="1" applyFill="1" applyBorder="1" applyAlignment="1">
      <alignment horizontal="center" vertical="top" wrapText="1"/>
    </xf>
    <xf numFmtId="41" fontId="2" fillId="4" borderId="63" xfId="1" applyFont="1" applyFill="1" applyBorder="1" applyAlignment="1" applyProtection="1">
      <alignment vertical="center" wrapText="1"/>
      <protection locked="0"/>
    </xf>
    <xf numFmtId="41" fontId="2" fillId="4" borderId="63" xfId="1" applyFont="1" applyFill="1" applyBorder="1" applyAlignment="1" applyProtection="1">
      <alignment horizontal="justify" vertical="center" wrapText="1"/>
      <protection locked="0"/>
    </xf>
    <xf numFmtId="0" fontId="12" fillId="2" borderId="0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justify" vertical="top" wrapText="1"/>
    </xf>
    <xf numFmtId="0" fontId="0" fillId="2" borderId="0" xfId="0" applyFill="1" applyBorder="1" applyAlignment="1">
      <alignment horizontal="justify" vertical="top" wrapText="1"/>
    </xf>
    <xf numFmtId="0" fontId="16" fillId="0" borderId="57" xfId="0" applyFont="1" applyBorder="1" applyAlignment="1">
      <alignment horizontal="center" vertical="top" wrapText="1"/>
    </xf>
    <xf numFmtId="0" fontId="8" fillId="0" borderId="44" xfId="0" applyFont="1" applyBorder="1" applyAlignment="1">
      <alignment horizontal="center" vertical="top" wrapText="1"/>
    </xf>
    <xf numFmtId="41" fontId="2" fillId="4" borderId="31" xfId="1" applyFont="1" applyFill="1" applyBorder="1" applyAlignment="1" applyProtection="1">
      <alignment horizontal="center" vertical="center" wrapText="1"/>
      <protection locked="0"/>
    </xf>
    <xf numFmtId="0" fontId="8" fillId="0" borderId="37" xfId="0" applyFont="1" applyBorder="1" applyAlignment="1">
      <alignment horizontal="center" vertical="top" wrapText="1"/>
    </xf>
    <xf numFmtId="41" fontId="2" fillId="4" borderId="33" xfId="1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>
      <alignment horizontal="center" vertical="top" wrapText="1"/>
    </xf>
    <xf numFmtId="41" fontId="2" fillId="4" borderId="5" xfId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top" wrapText="1"/>
    </xf>
    <xf numFmtId="0" fontId="8" fillId="0" borderId="43" xfId="0" applyFont="1" applyBorder="1" applyAlignment="1">
      <alignment horizontal="center" vertical="top" wrapText="1"/>
    </xf>
    <xf numFmtId="41" fontId="2" fillId="4" borderId="26" xfId="1" applyFont="1" applyFill="1" applyBorder="1" applyAlignment="1" applyProtection="1">
      <alignment vertical="center" wrapText="1"/>
      <protection locked="0"/>
    </xf>
    <xf numFmtId="0" fontId="8" fillId="0" borderId="51" xfId="0" applyFont="1" applyBorder="1" applyAlignment="1">
      <alignment horizontal="center" vertical="top" wrapText="1"/>
    </xf>
    <xf numFmtId="41" fontId="2" fillId="4" borderId="33" xfId="1" applyFont="1" applyFill="1" applyBorder="1" applyAlignment="1" applyProtection="1">
      <alignment vertical="center" wrapText="1"/>
      <protection locked="0"/>
    </xf>
    <xf numFmtId="0" fontId="8" fillId="0" borderId="63" xfId="0" applyFont="1" applyBorder="1" applyAlignment="1">
      <alignment horizontal="center" vertical="top" wrapText="1"/>
    </xf>
    <xf numFmtId="41" fontId="2" fillId="4" borderId="5" xfId="1" applyFont="1" applyFill="1" applyBorder="1" applyAlignment="1" applyProtection="1">
      <alignment vertical="center" wrapText="1"/>
      <protection locked="0"/>
    </xf>
    <xf numFmtId="0" fontId="8" fillId="2" borderId="12" xfId="0" applyFont="1" applyFill="1" applyBorder="1" applyAlignment="1">
      <alignment horizontal="center" vertical="top" wrapText="1"/>
    </xf>
    <xf numFmtId="0" fontId="20" fillId="2" borderId="12" xfId="0" applyFont="1" applyFill="1" applyBorder="1" applyAlignment="1">
      <alignment horizontal="justify" vertical="top" wrapText="1"/>
    </xf>
    <xf numFmtId="41" fontId="2" fillId="2" borderId="12" xfId="1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top" wrapText="1"/>
    </xf>
    <xf numFmtId="0" fontId="0" fillId="2" borderId="0" xfId="0" applyFill="1" applyBorder="1" applyAlignment="1" applyProtection="1">
      <alignment horizontal="justify" vertical="top" wrapText="1"/>
    </xf>
    <xf numFmtId="0" fontId="3" fillId="2" borderId="0" xfId="0" applyFont="1" applyFill="1" applyBorder="1" applyAlignment="1">
      <alignment horizontal="justify" vertical="top" wrapText="1"/>
    </xf>
    <xf numFmtId="0" fontId="12" fillId="0" borderId="51" xfId="0" applyFont="1" applyFill="1" applyBorder="1" applyAlignment="1">
      <alignment horizontal="center" vertical="top" wrapText="1"/>
    </xf>
    <xf numFmtId="41" fontId="2" fillId="4" borderId="51" xfId="1" applyFont="1" applyFill="1" applyBorder="1" applyAlignment="1" applyProtection="1">
      <alignment horizontal="justify" vertical="center" wrapText="1"/>
      <protection locked="0"/>
    </xf>
    <xf numFmtId="0" fontId="16" fillId="0" borderId="57" xfId="0" applyFont="1" applyFill="1" applyBorder="1" applyAlignment="1">
      <alignment horizontal="center" vertical="top" wrapText="1"/>
    </xf>
    <xf numFmtId="41" fontId="14" fillId="0" borderId="57" xfId="1" applyFont="1" applyBorder="1" applyAlignment="1">
      <alignment horizontal="justify" vertical="top" wrapText="1"/>
    </xf>
    <xf numFmtId="0" fontId="0" fillId="2" borderId="42" xfId="0" applyFill="1" applyBorder="1" applyAlignment="1">
      <alignment horizontal="justify" vertical="top" wrapText="1"/>
    </xf>
    <xf numFmtId="0" fontId="11" fillId="0" borderId="11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11" fillId="0" borderId="8" xfId="0" applyFont="1" applyBorder="1" applyAlignment="1">
      <alignment horizontal="justify" vertical="top" wrapText="1"/>
    </xf>
    <xf numFmtId="0" fontId="9" fillId="2" borderId="0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3" fillId="0" borderId="20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0" fillId="2" borderId="16" xfId="0" applyFill="1" applyBorder="1" applyAlignment="1">
      <alignment horizontal="right"/>
    </xf>
    <xf numFmtId="0" fontId="8" fillId="0" borderId="18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3" fillId="0" borderId="18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0" fillId="2" borderId="15" xfId="0" applyFill="1" applyBorder="1" applyAlignment="1"/>
    <xf numFmtId="0" fontId="0" fillId="2" borderId="16" xfId="0" applyFill="1" applyBorder="1" applyAlignment="1"/>
    <xf numFmtId="0" fontId="0" fillId="2" borderId="17" xfId="0" applyFill="1" applyBorder="1" applyAlignment="1"/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/>
    <xf numFmtId="0" fontId="0" fillId="2" borderId="0" xfId="0" applyFill="1" applyAlignment="1"/>
    <xf numFmtId="0" fontId="8" fillId="0" borderId="0" xfId="0" applyFont="1" applyFill="1" applyAlignment="1"/>
    <xf numFmtId="0" fontId="8" fillId="0" borderId="0" xfId="0" applyFont="1" applyFill="1" applyBorder="1" applyAlignment="1"/>
    <xf numFmtId="0" fontId="9" fillId="3" borderId="6" xfId="0" applyFont="1" applyFill="1" applyBorder="1" applyAlignment="1">
      <alignment horizontal="center" vertical="center"/>
    </xf>
    <xf numFmtId="0" fontId="0" fillId="3" borderId="7" xfId="0" applyFill="1" applyBorder="1" applyAlignment="1"/>
    <xf numFmtId="0" fontId="0" fillId="3" borderId="8" xfId="0" applyFill="1" applyBorder="1" applyAlignment="1"/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0" borderId="6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 vertical="top" wrapText="1"/>
    </xf>
    <xf numFmtId="0" fontId="14" fillId="2" borderId="0" xfId="0" applyFont="1" applyFill="1" applyAlignment="1" applyProtection="1">
      <alignment horizontal="center"/>
    </xf>
    <xf numFmtId="0" fontId="2" fillId="2" borderId="42" xfId="0" applyFont="1" applyFill="1" applyBorder="1" applyAlignment="1" applyProtection="1">
      <alignment horizontal="center"/>
    </xf>
    <xf numFmtId="0" fontId="15" fillId="2" borderId="0" xfId="0" applyFont="1" applyFill="1" applyBorder="1" applyAlignment="1">
      <alignment horizontal="justify" vertical="top" wrapText="1"/>
    </xf>
    <xf numFmtId="0" fontId="20" fillId="0" borderId="21" xfId="0" applyFont="1" applyBorder="1" applyAlignment="1">
      <alignment horizontal="justify" vertical="top" wrapText="1"/>
    </xf>
    <xf numFmtId="0" fontId="20" fillId="0" borderId="61" xfId="0" applyFont="1" applyBorder="1" applyAlignment="1">
      <alignment horizontal="justify" vertical="top" wrapText="1"/>
    </xf>
    <xf numFmtId="0" fontId="0" fillId="2" borderId="0" xfId="0" applyFill="1" applyBorder="1" applyAlignment="1">
      <alignment horizontal="justify" vertical="top" wrapText="1"/>
    </xf>
    <xf numFmtId="0" fontId="20" fillId="0" borderId="22" xfId="0" applyFont="1" applyBorder="1" applyAlignment="1">
      <alignment horizontal="justify" vertical="top" wrapText="1"/>
    </xf>
    <xf numFmtId="0" fontId="20" fillId="0" borderId="49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left" vertical="top" wrapText="1"/>
    </xf>
    <xf numFmtId="0" fontId="20" fillId="0" borderId="61" xfId="0" applyFont="1" applyBorder="1" applyAlignment="1">
      <alignment horizontal="left" vertical="top" wrapText="1"/>
    </xf>
    <xf numFmtId="0" fontId="20" fillId="0" borderId="55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0" fontId="20" fillId="0" borderId="66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45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justify" vertical="top" wrapText="1"/>
    </xf>
    <xf numFmtId="0" fontId="11" fillId="0" borderId="61" xfId="0" applyFont="1" applyBorder="1" applyAlignment="1">
      <alignment horizontal="justify" vertical="top" wrapText="1"/>
    </xf>
    <xf numFmtId="0" fontId="5" fillId="0" borderId="34" xfId="0" applyFont="1" applyBorder="1" applyAlignment="1">
      <alignment horizontal="left" vertical="top" wrapText="1"/>
    </xf>
    <xf numFmtId="0" fontId="5" fillId="0" borderId="64" xfId="0" applyFont="1" applyBorder="1" applyAlignment="1">
      <alignment horizontal="left" vertical="top" wrapText="1"/>
    </xf>
    <xf numFmtId="0" fontId="5" fillId="0" borderId="38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justify" vertical="top" wrapText="1"/>
    </xf>
    <xf numFmtId="0" fontId="5" fillId="0" borderId="19" xfId="0" applyFont="1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18" fillId="0" borderId="6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justify" vertical="top" wrapText="1"/>
    </xf>
    <xf numFmtId="0" fontId="17" fillId="2" borderId="0" xfId="0" applyFont="1" applyFill="1" applyAlignment="1">
      <alignment horizontal="center" wrapText="1"/>
    </xf>
    <xf numFmtId="0" fontId="8" fillId="0" borderId="0" xfId="0" applyFont="1" applyAlignment="1"/>
    <xf numFmtId="0" fontId="8" fillId="0" borderId="0" xfId="0" applyFont="1" applyBorder="1" applyAlignment="1"/>
    <xf numFmtId="0" fontId="9" fillId="5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0" xfId="0" applyFill="1" applyBorder="1" applyAlignment="1"/>
    <xf numFmtId="0" fontId="11" fillId="0" borderId="21" xfId="0" applyFont="1" applyBorder="1" applyAlignment="1">
      <alignment horizontal="left" vertical="top" wrapText="1"/>
    </xf>
    <xf numFmtId="0" fontId="11" fillId="0" borderId="61" xfId="0" applyFont="1" applyBorder="1" applyAlignment="1">
      <alignment horizontal="left" vertical="top" wrapText="1"/>
    </xf>
    <xf numFmtId="0" fontId="11" fillId="0" borderId="62" xfId="0" applyFont="1" applyBorder="1" applyAlignment="1">
      <alignment horizontal="left" vertical="top" wrapText="1"/>
    </xf>
    <xf numFmtId="0" fontId="5" fillId="0" borderId="61" xfId="0" applyFont="1" applyBorder="1" applyAlignment="1">
      <alignment horizontal="justify" vertical="top" wrapText="1"/>
    </xf>
    <xf numFmtId="0" fontId="0" fillId="0" borderId="61" xfId="0" applyBorder="1" applyAlignment="1">
      <alignment horizontal="justify" vertical="top" wrapText="1"/>
    </xf>
    <xf numFmtId="0" fontId="15" fillId="0" borderId="21" xfId="0" applyFont="1" applyBorder="1" applyAlignment="1">
      <alignment horizontal="left" vertical="top" wrapText="1"/>
    </xf>
    <xf numFmtId="0" fontId="15" fillId="0" borderId="61" xfId="0" applyFont="1" applyBorder="1" applyAlignment="1">
      <alignment horizontal="left" vertical="top" wrapText="1"/>
    </xf>
    <xf numFmtId="0" fontId="15" fillId="0" borderId="62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justify" vertical="top" wrapText="1"/>
    </xf>
    <xf numFmtId="0" fontId="15" fillId="0" borderId="34" xfId="0" applyFont="1" applyBorder="1" applyAlignment="1">
      <alignment horizontal="left" vertical="top" wrapText="1"/>
    </xf>
    <xf numFmtId="0" fontId="15" fillId="0" borderId="64" xfId="0" applyFont="1" applyBorder="1" applyAlignment="1">
      <alignment horizontal="left" vertical="top" wrapText="1"/>
    </xf>
    <xf numFmtId="0" fontId="15" fillId="0" borderId="65" xfId="0" applyFont="1" applyBorder="1" applyAlignment="1">
      <alignment horizontal="left" vertical="top" wrapText="1"/>
    </xf>
    <xf numFmtId="0" fontId="15" fillId="0" borderId="34" xfId="0" applyFont="1" applyBorder="1" applyAlignment="1">
      <alignment horizontal="justify" vertical="top" wrapText="1"/>
    </xf>
    <xf numFmtId="0" fontId="0" fillId="0" borderId="64" xfId="0" applyBorder="1" applyAlignment="1">
      <alignment horizontal="justify" vertical="top" wrapText="1"/>
    </xf>
    <xf numFmtId="0" fontId="3" fillId="0" borderId="21" xfId="0" applyFont="1" applyFill="1" applyBorder="1" applyAlignment="1">
      <alignment horizontal="justify" vertical="top" wrapText="1"/>
    </xf>
    <xf numFmtId="0" fontId="9" fillId="0" borderId="61" xfId="0" applyFont="1" applyFill="1" applyBorder="1" applyAlignment="1">
      <alignment horizontal="justify" vertical="top" wrapText="1"/>
    </xf>
    <xf numFmtId="0" fontId="15" fillId="0" borderId="21" xfId="0" applyFont="1" applyFill="1" applyBorder="1" applyAlignment="1">
      <alignment horizontal="justify" vertical="top" wrapText="1"/>
    </xf>
    <xf numFmtId="0" fontId="0" fillId="0" borderId="61" xfId="0" applyFill="1" applyBorder="1" applyAlignment="1">
      <alignment horizontal="justify" vertical="top" wrapText="1"/>
    </xf>
    <xf numFmtId="0" fontId="3" fillId="0" borderId="21" xfId="0" applyFont="1" applyBorder="1" applyAlignment="1">
      <alignment horizontal="justify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60" xfId="0" applyFont="1" applyBorder="1" applyAlignment="1">
      <alignment horizontal="left" vertical="top" wrapText="1"/>
    </xf>
    <xf numFmtId="0" fontId="16" fillId="0" borderId="59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24" xfId="0" applyBorder="1" applyAlignment="1"/>
    <xf numFmtId="0" fontId="0" fillId="0" borderId="2" xfId="0" applyBorder="1" applyAlignment="1"/>
    <xf numFmtId="0" fontId="3" fillId="0" borderId="49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0" fillId="0" borderId="48" xfId="0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46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0" fillId="0" borderId="43" xfId="0" applyFill="1" applyBorder="1" applyAlignment="1">
      <alignment horizontal="center"/>
    </xf>
    <xf numFmtId="41" fontId="5" fillId="0" borderId="53" xfId="2" applyNumberFormat="1" applyFont="1" applyBorder="1" applyAlignment="1" applyProtection="1">
      <alignment horizontal="right" vertical="center" wrapText="1"/>
      <protection locked="0"/>
    </xf>
    <xf numFmtId="41" fontId="5" fillId="0" borderId="54" xfId="2" applyNumberFormat="1" applyFont="1" applyBorder="1" applyAlignment="1" applyProtection="1">
      <alignment horizontal="right" vertical="center" wrapText="1"/>
      <protection locked="0"/>
    </xf>
    <xf numFmtId="41" fontId="5" fillId="0" borderId="30" xfId="2" applyNumberFormat="1" applyFont="1" applyBorder="1" applyAlignment="1" applyProtection="1">
      <alignment horizontal="right" vertical="center" wrapText="1"/>
      <protection locked="0"/>
    </xf>
    <xf numFmtId="41" fontId="5" fillId="0" borderId="24" xfId="2" applyNumberFormat="1" applyFont="1" applyBorder="1" applyAlignment="1" applyProtection="1">
      <alignment horizontal="right" vertical="center" wrapText="1"/>
      <protection locked="0"/>
    </xf>
  </cellXfs>
  <cellStyles count="3">
    <cellStyle name="Migliaia [0]" xfId="1" builtinId="6"/>
    <cellStyle name="Normale" xfId="0" builtinId="0"/>
    <cellStyle name="Normale 3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GEST/COGEST%202013/LA%202013/Lombardia/COGE2013/modello_la_20140530_12285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MODELLO LA"/>
      <sheetName val="ALLEGATI"/>
      <sheetName val="LA-San"/>
      <sheetName val="LA-Ric"/>
      <sheetName val="LA-Cons"/>
      <sheetName val="SINTESI LEA"/>
      <sheetName val="TXT"/>
      <sheetName val="INFO_OUT"/>
      <sheetName val="VERSIONI"/>
      <sheetName val="ANAGR"/>
    </sheetNames>
    <sheetDataSet>
      <sheetData sheetId="0">
        <row r="2">
          <cell r="B2" t="str">
            <v>920</v>
          </cell>
        </row>
        <row r="3">
          <cell r="B3" t="str">
            <v>2013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0"/>
  <sheetViews>
    <sheetView tabSelected="1" topLeftCell="C1" zoomScale="77" zoomScaleNormal="77" workbookViewId="0">
      <pane xSplit="2" ySplit="16" topLeftCell="E76" activePane="bottomRight" state="frozen"/>
      <selection activeCell="C1" sqref="C1"/>
      <selection pane="topRight" activeCell="E1" sqref="E1"/>
      <selection pane="bottomLeft" activeCell="C17" sqref="C17"/>
      <selection pane="bottomRight" activeCell="S95" sqref="S95"/>
    </sheetView>
  </sheetViews>
  <sheetFormatPr defaultRowHeight="15"/>
  <cols>
    <col min="1" max="1" width="9.42578125" style="7" hidden="1" customWidth="1"/>
    <col min="2" max="2" width="6.42578125" style="7" hidden="1" customWidth="1"/>
    <col min="3" max="3" width="11.42578125" style="62" bestFit="1" customWidth="1"/>
    <col min="4" max="4" width="40" style="50" customWidth="1"/>
    <col min="5" max="5" width="10.42578125" style="8" customWidth="1"/>
    <col min="6" max="6" width="10.140625" style="8" bestFit="1" customWidth="1"/>
    <col min="7" max="7" width="17.5703125" style="8" bestFit="1" customWidth="1"/>
    <col min="8" max="8" width="18.28515625" style="8" customWidth="1"/>
    <col min="9" max="9" width="15.7109375" style="8" bestFit="1" customWidth="1"/>
    <col min="10" max="10" width="15.7109375" style="8" customWidth="1"/>
    <col min="11" max="11" width="19.140625" style="8" customWidth="1"/>
    <col min="12" max="12" width="21.7109375" style="8" bestFit="1" customWidth="1"/>
    <col min="13" max="13" width="22.42578125" style="8" customWidth="1"/>
    <col min="14" max="14" width="12.42578125" style="8" bestFit="1" customWidth="1"/>
    <col min="15" max="15" width="24.5703125" style="8" bestFit="1" customWidth="1"/>
    <col min="16" max="16" width="10.7109375" style="8" customWidth="1"/>
    <col min="17" max="17" width="14.28515625" style="8" customWidth="1"/>
    <col min="18" max="256" width="9.140625" style="8"/>
    <col min="257" max="258" width="0" style="8" hidden="1" customWidth="1"/>
    <col min="259" max="259" width="11.42578125" style="8" bestFit="1" customWidth="1"/>
    <col min="260" max="260" width="40" style="8" customWidth="1"/>
    <col min="261" max="261" width="10.42578125" style="8" customWidth="1"/>
    <col min="262" max="262" width="10.140625" style="8" bestFit="1" customWidth="1"/>
    <col min="263" max="263" width="17.5703125" style="8" bestFit="1" customWidth="1"/>
    <col min="264" max="264" width="18.28515625" style="8" customWidth="1"/>
    <col min="265" max="265" width="15.7109375" style="8" bestFit="1" customWidth="1"/>
    <col min="266" max="266" width="15.7109375" style="8" customWidth="1"/>
    <col min="267" max="267" width="19.140625" style="8" customWidth="1"/>
    <col min="268" max="268" width="21.7109375" style="8" bestFit="1" customWidth="1"/>
    <col min="269" max="269" width="22.42578125" style="8" customWidth="1"/>
    <col min="270" max="270" width="12.42578125" style="8" bestFit="1" customWidth="1"/>
    <col min="271" max="271" width="24.5703125" style="8" bestFit="1" customWidth="1"/>
    <col min="272" max="272" width="10.7109375" style="8" customWidth="1"/>
    <col min="273" max="273" width="14.28515625" style="8" customWidth="1"/>
    <col min="274" max="512" width="9.140625" style="8"/>
    <col min="513" max="514" width="0" style="8" hidden="1" customWidth="1"/>
    <col min="515" max="515" width="11.42578125" style="8" bestFit="1" customWidth="1"/>
    <col min="516" max="516" width="40" style="8" customWidth="1"/>
    <col min="517" max="517" width="10.42578125" style="8" customWidth="1"/>
    <col min="518" max="518" width="10.140625" style="8" bestFit="1" customWidth="1"/>
    <col min="519" max="519" width="17.5703125" style="8" bestFit="1" customWidth="1"/>
    <col min="520" max="520" width="18.28515625" style="8" customWidth="1"/>
    <col min="521" max="521" width="15.7109375" style="8" bestFit="1" customWidth="1"/>
    <col min="522" max="522" width="15.7109375" style="8" customWidth="1"/>
    <col min="523" max="523" width="19.140625" style="8" customWidth="1"/>
    <col min="524" max="524" width="21.7109375" style="8" bestFit="1" customWidth="1"/>
    <col min="525" max="525" width="22.42578125" style="8" customWidth="1"/>
    <col min="526" max="526" width="12.42578125" style="8" bestFit="1" customWidth="1"/>
    <col min="527" max="527" width="24.5703125" style="8" bestFit="1" customWidth="1"/>
    <col min="528" max="528" width="10.7109375" style="8" customWidth="1"/>
    <col min="529" max="529" width="14.28515625" style="8" customWidth="1"/>
    <col min="530" max="768" width="9.140625" style="8"/>
    <col min="769" max="770" width="0" style="8" hidden="1" customWidth="1"/>
    <col min="771" max="771" width="11.42578125" style="8" bestFit="1" customWidth="1"/>
    <col min="772" max="772" width="40" style="8" customWidth="1"/>
    <col min="773" max="773" width="10.42578125" style="8" customWidth="1"/>
    <col min="774" max="774" width="10.140625" style="8" bestFit="1" customWidth="1"/>
    <col min="775" max="775" width="17.5703125" style="8" bestFit="1" customWidth="1"/>
    <col min="776" max="776" width="18.28515625" style="8" customWidth="1"/>
    <col min="777" max="777" width="15.7109375" style="8" bestFit="1" customWidth="1"/>
    <col min="778" max="778" width="15.7109375" style="8" customWidth="1"/>
    <col min="779" max="779" width="19.140625" style="8" customWidth="1"/>
    <col min="780" max="780" width="21.7109375" style="8" bestFit="1" customWidth="1"/>
    <col min="781" max="781" width="22.42578125" style="8" customWidth="1"/>
    <col min="782" max="782" width="12.42578125" style="8" bestFit="1" customWidth="1"/>
    <col min="783" max="783" width="24.5703125" style="8" bestFit="1" customWidth="1"/>
    <col min="784" max="784" width="10.7109375" style="8" customWidth="1"/>
    <col min="785" max="785" width="14.28515625" style="8" customWidth="1"/>
    <col min="786" max="1024" width="9.140625" style="8"/>
    <col min="1025" max="1026" width="0" style="8" hidden="1" customWidth="1"/>
    <col min="1027" max="1027" width="11.42578125" style="8" bestFit="1" customWidth="1"/>
    <col min="1028" max="1028" width="40" style="8" customWidth="1"/>
    <col min="1029" max="1029" width="10.42578125" style="8" customWidth="1"/>
    <col min="1030" max="1030" width="10.140625" style="8" bestFit="1" customWidth="1"/>
    <col min="1031" max="1031" width="17.5703125" style="8" bestFit="1" customWidth="1"/>
    <col min="1032" max="1032" width="18.28515625" style="8" customWidth="1"/>
    <col min="1033" max="1033" width="15.7109375" style="8" bestFit="1" customWidth="1"/>
    <col min="1034" max="1034" width="15.7109375" style="8" customWidth="1"/>
    <col min="1035" max="1035" width="19.140625" style="8" customWidth="1"/>
    <col min="1036" max="1036" width="21.7109375" style="8" bestFit="1" customWidth="1"/>
    <col min="1037" max="1037" width="22.42578125" style="8" customWidth="1"/>
    <col min="1038" max="1038" width="12.42578125" style="8" bestFit="1" customWidth="1"/>
    <col min="1039" max="1039" width="24.5703125" style="8" bestFit="1" customWidth="1"/>
    <col min="1040" max="1040" width="10.7109375" style="8" customWidth="1"/>
    <col min="1041" max="1041" width="14.28515625" style="8" customWidth="1"/>
    <col min="1042" max="1280" width="9.140625" style="8"/>
    <col min="1281" max="1282" width="0" style="8" hidden="1" customWidth="1"/>
    <col min="1283" max="1283" width="11.42578125" style="8" bestFit="1" customWidth="1"/>
    <col min="1284" max="1284" width="40" style="8" customWidth="1"/>
    <col min="1285" max="1285" width="10.42578125" style="8" customWidth="1"/>
    <col min="1286" max="1286" width="10.140625" style="8" bestFit="1" customWidth="1"/>
    <col min="1287" max="1287" width="17.5703125" style="8" bestFit="1" customWidth="1"/>
    <col min="1288" max="1288" width="18.28515625" style="8" customWidth="1"/>
    <col min="1289" max="1289" width="15.7109375" style="8" bestFit="1" customWidth="1"/>
    <col min="1290" max="1290" width="15.7109375" style="8" customWidth="1"/>
    <col min="1291" max="1291" width="19.140625" style="8" customWidth="1"/>
    <col min="1292" max="1292" width="21.7109375" style="8" bestFit="1" customWidth="1"/>
    <col min="1293" max="1293" width="22.42578125" style="8" customWidth="1"/>
    <col min="1294" max="1294" width="12.42578125" style="8" bestFit="1" customWidth="1"/>
    <col min="1295" max="1295" width="24.5703125" style="8" bestFit="1" customWidth="1"/>
    <col min="1296" max="1296" width="10.7109375" style="8" customWidth="1"/>
    <col min="1297" max="1297" width="14.28515625" style="8" customWidth="1"/>
    <col min="1298" max="1536" width="9.140625" style="8"/>
    <col min="1537" max="1538" width="0" style="8" hidden="1" customWidth="1"/>
    <col min="1539" max="1539" width="11.42578125" style="8" bestFit="1" customWidth="1"/>
    <col min="1540" max="1540" width="40" style="8" customWidth="1"/>
    <col min="1541" max="1541" width="10.42578125" style="8" customWidth="1"/>
    <col min="1542" max="1542" width="10.140625" style="8" bestFit="1" customWidth="1"/>
    <col min="1543" max="1543" width="17.5703125" style="8" bestFit="1" customWidth="1"/>
    <col min="1544" max="1544" width="18.28515625" style="8" customWidth="1"/>
    <col min="1545" max="1545" width="15.7109375" style="8" bestFit="1" customWidth="1"/>
    <col min="1546" max="1546" width="15.7109375" style="8" customWidth="1"/>
    <col min="1547" max="1547" width="19.140625" style="8" customWidth="1"/>
    <col min="1548" max="1548" width="21.7109375" style="8" bestFit="1" customWidth="1"/>
    <col min="1549" max="1549" width="22.42578125" style="8" customWidth="1"/>
    <col min="1550" max="1550" width="12.42578125" style="8" bestFit="1" customWidth="1"/>
    <col min="1551" max="1551" width="24.5703125" style="8" bestFit="1" customWidth="1"/>
    <col min="1552" max="1552" width="10.7109375" style="8" customWidth="1"/>
    <col min="1553" max="1553" width="14.28515625" style="8" customWidth="1"/>
    <col min="1554" max="1792" width="9.140625" style="8"/>
    <col min="1793" max="1794" width="0" style="8" hidden="1" customWidth="1"/>
    <col min="1795" max="1795" width="11.42578125" style="8" bestFit="1" customWidth="1"/>
    <col min="1796" max="1796" width="40" style="8" customWidth="1"/>
    <col min="1797" max="1797" width="10.42578125" style="8" customWidth="1"/>
    <col min="1798" max="1798" width="10.140625" style="8" bestFit="1" customWidth="1"/>
    <col min="1799" max="1799" width="17.5703125" style="8" bestFit="1" customWidth="1"/>
    <col min="1800" max="1800" width="18.28515625" style="8" customWidth="1"/>
    <col min="1801" max="1801" width="15.7109375" style="8" bestFit="1" customWidth="1"/>
    <col min="1802" max="1802" width="15.7109375" style="8" customWidth="1"/>
    <col min="1803" max="1803" width="19.140625" style="8" customWidth="1"/>
    <col min="1804" max="1804" width="21.7109375" style="8" bestFit="1" customWidth="1"/>
    <col min="1805" max="1805" width="22.42578125" style="8" customWidth="1"/>
    <col min="1806" max="1806" width="12.42578125" style="8" bestFit="1" customWidth="1"/>
    <col min="1807" max="1807" width="24.5703125" style="8" bestFit="1" customWidth="1"/>
    <col min="1808" max="1808" width="10.7109375" style="8" customWidth="1"/>
    <col min="1809" max="1809" width="14.28515625" style="8" customWidth="1"/>
    <col min="1810" max="2048" width="9.140625" style="8"/>
    <col min="2049" max="2050" width="0" style="8" hidden="1" customWidth="1"/>
    <col min="2051" max="2051" width="11.42578125" style="8" bestFit="1" customWidth="1"/>
    <col min="2052" max="2052" width="40" style="8" customWidth="1"/>
    <col min="2053" max="2053" width="10.42578125" style="8" customWidth="1"/>
    <col min="2054" max="2054" width="10.140625" style="8" bestFit="1" customWidth="1"/>
    <col min="2055" max="2055" width="17.5703125" style="8" bestFit="1" customWidth="1"/>
    <col min="2056" max="2056" width="18.28515625" style="8" customWidth="1"/>
    <col min="2057" max="2057" width="15.7109375" style="8" bestFit="1" customWidth="1"/>
    <col min="2058" max="2058" width="15.7109375" style="8" customWidth="1"/>
    <col min="2059" max="2059" width="19.140625" style="8" customWidth="1"/>
    <col min="2060" max="2060" width="21.7109375" style="8" bestFit="1" customWidth="1"/>
    <col min="2061" max="2061" width="22.42578125" style="8" customWidth="1"/>
    <col min="2062" max="2062" width="12.42578125" style="8" bestFit="1" customWidth="1"/>
    <col min="2063" max="2063" width="24.5703125" style="8" bestFit="1" customWidth="1"/>
    <col min="2064" max="2064" width="10.7109375" style="8" customWidth="1"/>
    <col min="2065" max="2065" width="14.28515625" style="8" customWidth="1"/>
    <col min="2066" max="2304" width="9.140625" style="8"/>
    <col min="2305" max="2306" width="0" style="8" hidden="1" customWidth="1"/>
    <col min="2307" max="2307" width="11.42578125" style="8" bestFit="1" customWidth="1"/>
    <col min="2308" max="2308" width="40" style="8" customWidth="1"/>
    <col min="2309" max="2309" width="10.42578125" style="8" customWidth="1"/>
    <col min="2310" max="2310" width="10.140625" style="8" bestFit="1" customWidth="1"/>
    <col min="2311" max="2311" width="17.5703125" style="8" bestFit="1" customWidth="1"/>
    <col min="2312" max="2312" width="18.28515625" style="8" customWidth="1"/>
    <col min="2313" max="2313" width="15.7109375" style="8" bestFit="1" customWidth="1"/>
    <col min="2314" max="2314" width="15.7109375" style="8" customWidth="1"/>
    <col min="2315" max="2315" width="19.140625" style="8" customWidth="1"/>
    <col min="2316" max="2316" width="21.7109375" style="8" bestFit="1" customWidth="1"/>
    <col min="2317" max="2317" width="22.42578125" style="8" customWidth="1"/>
    <col min="2318" max="2318" width="12.42578125" style="8" bestFit="1" customWidth="1"/>
    <col min="2319" max="2319" width="24.5703125" style="8" bestFit="1" customWidth="1"/>
    <col min="2320" max="2320" width="10.7109375" style="8" customWidth="1"/>
    <col min="2321" max="2321" width="14.28515625" style="8" customWidth="1"/>
    <col min="2322" max="2560" width="9.140625" style="8"/>
    <col min="2561" max="2562" width="0" style="8" hidden="1" customWidth="1"/>
    <col min="2563" max="2563" width="11.42578125" style="8" bestFit="1" customWidth="1"/>
    <col min="2564" max="2564" width="40" style="8" customWidth="1"/>
    <col min="2565" max="2565" width="10.42578125" style="8" customWidth="1"/>
    <col min="2566" max="2566" width="10.140625" style="8" bestFit="1" customWidth="1"/>
    <col min="2567" max="2567" width="17.5703125" style="8" bestFit="1" customWidth="1"/>
    <col min="2568" max="2568" width="18.28515625" style="8" customWidth="1"/>
    <col min="2569" max="2569" width="15.7109375" style="8" bestFit="1" customWidth="1"/>
    <col min="2570" max="2570" width="15.7109375" style="8" customWidth="1"/>
    <col min="2571" max="2571" width="19.140625" style="8" customWidth="1"/>
    <col min="2572" max="2572" width="21.7109375" style="8" bestFit="1" customWidth="1"/>
    <col min="2573" max="2573" width="22.42578125" style="8" customWidth="1"/>
    <col min="2574" max="2574" width="12.42578125" style="8" bestFit="1" customWidth="1"/>
    <col min="2575" max="2575" width="24.5703125" style="8" bestFit="1" customWidth="1"/>
    <col min="2576" max="2576" width="10.7109375" style="8" customWidth="1"/>
    <col min="2577" max="2577" width="14.28515625" style="8" customWidth="1"/>
    <col min="2578" max="2816" width="9.140625" style="8"/>
    <col min="2817" max="2818" width="0" style="8" hidden="1" customWidth="1"/>
    <col min="2819" max="2819" width="11.42578125" style="8" bestFit="1" customWidth="1"/>
    <col min="2820" max="2820" width="40" style="8" customWidth="1"/>
    <col min="2821" max="2821" width="10.42578125" style="8" customWidth="1"/>
    <col min="2822" max="2822" width="10.140625" style="8" bestFit="1" customWidth="1"/>
    <col min="2823" max="2823" width="17.5703125" style="8" bestFit="1" customWidth="1"/>
    <col min="2824" max="2824" width="18.28515625" style="8" customWidth="1"/>
    <col min="2825" max="2825" width="15.7109375" style="8" bestFit="1" customWidth="1"/>
    <col min="2826" max="2826" width="15.7109375" style="8" customWidth="1"/>
    <col min="2827" max="2827" width="19.140625" style="8" customWidth="1"/>
    <col min="2828" max="2828" width="21.7109375" style="8" bestFit="1" customWidth="1"/>
    <col min="2829" max="2829" width="22.42578125" style="8" customWidth="1"/>
    <col min="2830" max="2830" width="12.42578125" style="8" bestFit="1" customWidth="1"/>
    <col min="2831" max="2831" width="24.5703125" style="8" bestFit="1" customWidth="1"/>
    <col min="2832" max="2832" width="10.7109375" style="8" customWidth="1"/>
    <col min="2833" max="2833" width="14.28515625" style="8" customWidth="1"/>
    <col min="2834" max="3072" width="9.140625" style="8"/>
    <col min="3073" max="3074" width="0" style="8" hidden="1" customWidth="1"/>
    <col min="3075" max="3075" width="11.42578125" style="8" bestFit="1" customWidth="1"/>
    <col min="3076" max="3076" width="40" style="8" customWidth="1"/>
    <col min="3077" max="3077" width="10.42578125" style="8" customWidth="1"/>
    <col min="3078" max="3078" width="10.140625" style="8" bestFit="1" customWidth="1"/>
    <col min="3079" max="3079" width="17.5703125" style="8" bestFit="1" customWidth="1"/>
    <col min="3080" max="3080" width="18.28515625" style="8" customWidth="1"/>
    <col min="3081" max="3081" width="15.7109375" style="8" bestFit="1" customWidth="1"/>
    <col min="3082" max="3082" width="15.7109375" style="8" customWidth="1"/>
    <col min="3083" max="3083" width="19.140625" style="8" customWidth="1"/>
    <col min="3084" max="3084" width="21.7109375" style="8" bestFit="1" customWidth="1"/>
    <col min="3085" max="3085" width="22.42578125" style="8" customWidth="1"/>
    <col min="3086" max="3086" width="12.42578125" style="8" bestFit="1" customWidth="1"/>
    <col min="3087" max="3087" width="24.5703125" style="8" bestFit="1" customWidth="1"/>
    <col min="3088" max="3088" width="10.7109375" style="8" customWidth="1"/>
    <col min="3089" max="3089" width="14.28515625" style="8" customWidth="1"/>
    <col min="3090" max="3328" width="9.140625" style="8"/>
    <col min="3329" max="3330" width="0" style="8" hidden="1" customWidth="1"/>
    <col min="3331" max="3331" width="11.42578125" style="8" bestFit="1" customWidth="1"/>
    <col min="3332" max="3332" width="40" style="8" customWidth="1"/>
    <col min="3333" max="3333" width="10.42578125" style="8" customWidth="1"/>
    <col min="3334" max="3334" width="10.140625" style="8" bestFit="1" customWidth="1"/>
    <col min="3335" max="3335" width="17.5703125" style="8" bestFit="1" customWidth="1"/>
    <col min="3336" max="3336" width="18.28515625" style="8" customWidth="1"/>
    <col min="3337" max="3337" width="15.7109375" style="8" bestFit="1" customWidth="1"/>
    <col min="3338" max="3338" width="15.7109375" style="8" customWidth="1"/>
    <col min="3339" max="3339" width="19.140625" style="8" customWidth="1"/>
    <col min="3340" max="3340" width="21.7109375" style="8" bestFit="1" customWidth="1"/>
    <col min="3341" max="3341" width="22.42578125" style="8" customWidth="1"/>
    <col min="3342" max="3342" width="12.42578125" style="8" bestFit="1" customWidth="1"/>
    <col min="3343" max="3343" width="24.5703125" style="8" bestFit="1" customWidth="1"/>
    <col min="3344" max="3344" width="10.7109375" style="8" customWidth="1"/>
    <col min="3345" max="3345" width="14.28515625" style="8" customWidth="1"/>
    <col min="3346" max="3584" width="9.140625" style="8"/>
    <col min="3585" max="3586" width="0" style="8" hidden="1" customWidth="1"/>
    <col min="3587" max="3587" width="11.42578125" style="8" bestFit="1" customWidth="1"/>
    <col min="3588" max="3588" width="40" style="8" customWidth="1"/>
    <col min="3589" max="3589" width="10.42578125" style="8" customWidth="1"/>
    <col min="3590" max="3590" width="10.140625" style="8" bestFit="1" customWidth="1"/>
    <col min="3591" max="3591" width="17.5703125" style="8" bestFit="1" customWidth="1"/>
    <col min="3592" max="3592" width="18.28515625" style="8" customWidth="1"/>
    <col min="3593" max="3593" width="15.7109375" style="8" bestFit="1" customWidth="1"/>
    <col min="3594" max="3594" width="15.7109375" style="8" customWidth="1"/>
    <col min="3595" max="3595" width="19.140625" style="8" customWidth="1"/>
    <col min="3596" max="3596" width="21.7109375" style="8" bestFit="1" customWidth="1"/>
    <col min="3597" max="3597" width="22.42578125" style="8" customWidth="1"/>
    <col min="3598" max="3598" width="12.42578125" style="8" bestFit="1" customWidth="1"/>
    <col min="3599" max="3599" width="24.5703125" style="8" bestFit="1" customWidth="1"/>
    <col min="3600" max="3600" width="10.7109375" style="8" customWidth="1"/>
    <col min="3601" max="3601" width="14.28515625" style="8" customWidth="1"/>
    <col min="3602" max="3840" width="9.140625" style="8"/>
    <col min="3841" max="3842" width="0" style="8" hidden="1" customWidth="1"/>
    <col min="3843" max="3843" width="11.42578125" style="8" bestFit="1" customWidth="1"/>
    <col min="3844" max="3844" width="40" style="8" customWidth="1"/>
    <col min="3845" max="3845" width="10.42578125" style="8" customWidth="1"/>
    <col min="3846" max="3846" width="10.140625" style="8" bestFit="1" customWidth="1"/>
    <col min="3847" max="3847" width="17.5703125" style="8" bestFit="1" customWidth="1"/>
    <col min="3848" max="3848" width="18.28515625" style="8" customWidth="1"/>
    <col min="3849" max="3849" width="15.7109375" style="8" bestFit="1" customWidth="1"/>
    <col min="3850" max="3850" width="15.7109375" style="8" customWidth="1"/>
    <col min="3851" max="3851" width="19.140625" style="8" customWidth="1"/>
    <col min="3852" max="3852" width="21.7109375" style="8" bestFit="1" customWidth="1"/>
    <col min="3853" max="3853" width="22.42578125" style="8" customWidth="1"/>
    <col min="3854" max="3854" width="12.42578125" style="8" bestFit="1" customWidth="1"/>
    <col min="3855" max="3855" width="24.5703125" style="8" bestFit="1" customWidth="1"/>
    <col min="3856" max="3856" width="10.7109375" style="8" customWidth="1"/>
    <col min="3857" max="3857" width="14.28515625" style="8" customWidth="1"/>
    <col min="3858" max="4096" width="9.140625" style="8"/>
    <col min="4097" max="4098" width="0" style="8" hidden="1" customWidth="1"/>
    <col min="4099" max="4099" width="11.42578125" style="8" bestFit="1" customWidth="1"/>
    <col min="4100" max="4100" width="40" style="8" customWidth="1"/>
    <col min="4101" max="4101" width="10.42578125" style="8" customWidth="1"/>
    <col min="4102" max="4102" width="10.140625" style="8" bestFit="1" customWidth="1"/>
    <col min="4103" max="4103" width="17.5703125" style="8" bestFit="1" customWidth="1"/>
    <col min="4104" max="4104" width="18.28515625" style="8" customWidth="1"/>
    <col min="4105" max="4105" width="15.7109375" style="8" bestFit="1" customWidth="1"/>
    <col min="4106" max="4106" width="15.7109375" style="8" customWidth="1"/>
    <col min="4107" max="4107" width="19.140625" style="8" customWidth="1"/>
    <col min="4108" max="4108" width="21.7109375" style="8" bestFit="1" customWidth="1"/>
    <col min="4109" max="4109" width="22.42578125" style="8" customWidth="1"/>
    <col min="4110" max="4110" width="12.42578125" style="8" bestFit="1" customWidth="1"/>
    <col min="4111" max="4111" width="24.5703125" style="8" bestFit="1" customWidth="1"/>
    <col min="4112" max="4112" width="10.7109375" style="8" customWidth="1"/>
    <col min="4113" max="4113" width="14.28515625" style="8" customWidth="1"/>
    <col min="4114" max="4352" width="9.140625" style="8"/>
    <col min="4353" max="4354" width="0" style="8" hidden="1" customWidth="1"/>
    <col min="4355" max="4355" width="11.42578125" style="8" bestFit="1" customWidth="1"/>
    <col min="4356" max="4356" width="40" style="8" customWidth="1"/>
    <col min="4357" max="4357" width="10.42578125" style="8" customWidth="1"/>
    <col min="4358" max="4358" width="10.140625" style="8" bestFit="1" customWidth="1"/>
    <col min="4359" max="4359" width="17.5703125" style="8" bestFit="1" customWidth="1"/>
    <col min="4360" max="4360" width="18.28515625" style="8" customWidth="1"/>
    <col min="4361" max="4361" width="15.7109375" style="8" bestFit="1" customWidth="1"/>
    <col min="4362" max="4362" width="15.7109375" style="8" customWidth="1"/>
    <col min="4363" max="4363" width="19.140625" style="8" customWidth="1"/>
    <col min="4364" max="4364" width="21.7109375" style="8" bestFit="1" customWidth="1"/>
    <col min="4365" max="4365" width="22.42578125" style="8" customWidth="1"/>
    <col min="4366" max="4366" width="12.42578125" style="8" bestFit="1" customWidth="1"/>
    <col min="4367" max="4367" width="24.5703125" style="8" bestFit="1" customWidth="1"/>
    <col min="4368" max="4368" width="10.7109375" style="8" customWidth="1"/>
    <col min="4369" max="4369" width="14.28515625" style="8" customWidth="1"/>
    <col min="4370" max="4608" width="9.140625" style="8"/>
    <col min="4609" max="4610" width="0" style="8" hidden="1" customWidth="1"/>
    <col min="4611" max="4611" width="11.42578125" style="8" bestFit="1" customWidth="1"/>
    <col min="4612" max="4612" width="40" style="8" customWidth="1"/>
    <col min="4613" max="4613" width="10.42578125" style="8" customWidth="1"/>
    <col min="4614" max="4614" width="10.140625" style="8" bestFit="1" customWidth="1"/>
    <col min="4615" max="4615" width="17.5703125" style="8" bestFit="1" customWidth="1"/>
    <col min="4616" max="4616" width="18.28515625" style="8" customWidth="1"/>
    <col min="4617" max="4617" width="15.7109375" style="8" bestFit="1" customWidth="1"/>
    <col min="4618" max="4618" width="15.7109375" style="8" customWidth="1"/>
    <col min="4619" max="4619" width="19.140625" style="8" customWidth="1"/>
    <col min="4620" max="4620" width="21.7109375" style="8" bestFit="1" customWidth="1"/>
    <col min="4621" max="4621" width="22.42578125" style="8" customWidth="1"/>
    <col min="4622" max="4622" width="12.42578125" style="8" bestFit="1" customWidth="1"/>
    <col min="4623" max="4623" width="24.5703125" style="8" bestFit="1" customWidth="1"/>
    <col min="4624" max="4624" width="10.7109375" style="8" customWidth="1"/>
    <col min="4625" max="4625" width="14.28515625" style="8" customWidth="1"/>
    <col min="4626" max="4864" width="9.140625" style="8"/>
    <col min="4865" max="4866" width="0" style="8" hidden="1" customWidth="1"/>
    <col min="4867" max="4867" width="11.42578125" style="8" bestFit="1" customWidth="1"/>
    <col min="4868" max="4868" width="40" style="8" customWidth="1"/>
    <col min="4869" max="4869" width="10.42578125" style="8" customWidth="1"/>
    <col min="4870" max="4870" width="10.140625" style="8" bestFit="1" customWidth="1"/>
    <col min="4871" max="4871" width="17.5703125" style="8" bestFit="1" customWidth="1"/>
    <col min="4872" max="4872" width="18.28515625" style="8" customWidth="1"/>
    <col min="4873" max="4873" width="15.7109375" style="8" bestFit="1" customWidth="1"/>
    <col min="4874" max="4874" width="15.7109375" style="8" customWidth="1"/>
    <col min="4875" max="4875" width="19.140625" style="8" customWidth="1"/>
    <col min="4876" max="4876" width="21.7109375" style="8" bestFit="1" customWidth="1"/>
    <col min="4877" max="4877" width="22.42578125" style="8" customWidth="1"/>
    <col min="4878" max="4878" width="12.42578125" style="8" bestFit="1" customWidth="1"/>
    <col min="4879" max="4879" width="24.5703125" style="8" bestFit="1" customWidth="1"/>
    <col min="4880" max="4880" width="10.7109375" style="8" customWidth="1"/>
    <col min="4881" max="4881" width="14.28515625" style="8" customWidth="1"/>
    <col min="4882" max="5120" width="9.140625" style="8"/>
    <col min="5121" max="5122" width="0" style="8" hidden="1" customWidth="1"/>
    <col min="5123" max="5123" width="11.42578125" style="8" bestFit="1" customWidth="1"/>
    <col min="5124" max="5124" width="40" style="8" customWidth="1"/>
    <col min="5125" max="5125" width="10.42578125" style="8" customWidth="1"/>
    <col min="5126" max="5126" width="10.140625" style="8" bestFit="1" customWidth="1"/>
    <col min="5127" max="5127" width="17.5703125" style="8" bestFit="1" customWidth="1"/>
    <col min="5128" max="5128" width="18.28515625" style="8" customWidth="1"/>
    <col min="5129" max="5129" width="15.7109375" style="8" bestFit="1" customWidth="1"/>
    <col min="5130" max="5130" width="15.7109375" style="8" customWidth="1"/>
    <col min="5131" max="5131" width="19.140625" style="8" customWidth="1"/>
    <col min="5132" max="5132" width="21.7109375" style="8" bestFit="1" customWidth="1"/>
    <col min="5133" max="5133" width="22.42578125" style="8" customWidth="1"/>
    <col min="5134" max="5134" width="12.42578125" style="8" bestFit="1" customWidth="1"/>
    <col min="5135" max="5135" width="24.5703125" style="8" bestFit="1" customWidth="1"/>
    <col min="5136" max="5136" width="10.7109375" style="8" customWidth="1"/>
    <col min="5137" max="5137" width="14.28515625" style="8" customWidth="1"/>
    <col min="5138" max="5376" width="9.140625" style="8"/>
    <col min="5377" max="5378" width="0" style="8" hidden="1" customWidth="1"/>
    <col min="5379" max="5379" width="11.42578125" style="8" bestFit="1" customWidth="1"/>
    <col min="5380" max="5380" width="40" style="8" customWidth="1"/>
    <col min="5381" max="5381" width="10.42578125" style="8" customWidth="1"/>
    <col min="5382" max="5382" width="10.140625" style="8" bestFit="1" customWidth="1"/>
    <col min="5383" max="5383" width="17.5703125" style="8" bestFit="1" customWidth="1"/>
    <col min="5384" max="5384" width="18.28515625" style="8" customWidth="1"/>
    <col min="5385" max="5385" width="15.7109375" style="8" bestFit="1" customWidth="1"/>
    <col min="5386" max="5386" width="15.7109375" style="8" customWidth="1"/>
    <col min="5387" max="5387" width="19.140625" style="8" customWidth="1"/>
    <col min="5388" max="5388" width="21.7109375" style="8" bestFit="1" customWidth="1"/>
    <col min="5389" max="5389" width="22.42578125" style="8" customWidth="1"/>
    <col min="5390" max="5390" width="12.42578125" style="8" bestFit="1" customWidth="1"/>
    <col min="5391" max="5391" width="24.5703125" style="8" bestFit="1" customWidth="1"/>
    <col min="5392" max="5392" width="10.7109375" style="8" customWidth="1"/>
    <col min="5393" max="5393" width="14.28515625" style="8" customWidth="1"/>
    <col min="5394" max="5632" width="9.140625" style="8"/>
    <col min="5633" max="5634" width="0" style="8" hidden="1" customWidth="1"/>
    <col min="5635" max="5635" width="11.42578125" style="8" bestFit="1" customWidth="1"/>
    <col min="5636" max="5636" width="40" style="8" customWidth="1"/>
    <col min="5637" max="5637" width="10.42578125" style="8" customWidth="1"/>
    <col min="5638" max="5638" width="10.140625" style="8" bestFit="1" customWidth="1"/>
    <col min="5639" max="5639" width="17.5703125" style="8" bestFit="1" customWidth="1"/>
    <col min="5640" max="5640" width="18.28515625" style="8" customWidth="1"/>
    <col min="5641" max="5641" width="15.7109375" style="8" bestFit="1" customWidth="1"/>
    <col min="5642" max="5642" width="15.7109375" style="8" customWidth="1"/>
    <col min="5643" max="5643" width="19.140625" style="8" customWidth="1"/>
    <col min="5644" max="5644" width="21.7109375" style="8" bestFit="1" customWidth="1"/>
    <col min="5645" max="5645" width="22.42578125" style="8" customWidth="1"/>
    <col min="5646" max="5646" width="12.42578125" style="8" bestFit="1" customWidth="1"/>
    <col min="5647" max="5647" width="24.5703125" style="8" bestFit="1" customWidth="1"/>
    <col min="5648" max="5648" width="10.7109375" style="8" customWidth="1"/>
    <col min="5649" max="5649" width="14.28515625" style="8" customWidth="1"/>
    <col min="5650" max="5888" width="9.140625" style="8"/>
    <col min="5889" max="5890" width="0" style="8" hidden="1" customWidth="1"/>
    <col min="5891" max="5891" width="11.42578125" style="8" bestFit="1" customWidth="1"/>
    <col min="5892" max="5892" width="40" style="8" customWidth="1"/>
    <col min="5893" max="5893" width="10.42578125" style="8" customWidth="1"/>
    <col min="5894" max="5894" width="10.140625" style="8" bestFit="1" customWidth="1"/>
    <col min="5895" max="5895" width="17.5703125" style="8" bestFit="1" customWidth="1"/>
    <col min="5896" max="5896" width="18.28515625" style="8" customWidth="1"/>
    <col min="5897" max="5897" width="15.7109375" style="8" bestFit="1" customWidth="1"/>
    <col min="5898" max="5898" width="15.7109375" style="8" customWidth="1"/>
    <col min="5899" max="5899" width="19.140625" style="8" customWidth="1"/>
    <col min="5900" max="5900" width="21.7109375" style="8" bestFit="1" customWidth="1"/>
    <col min="5901" max="5901" width="22.42578125" style="8" customWidth="1"/>
    <col min="5902" max="5902" width="12.42578125" style="8" bestFit="1" customWidth="1"/>
    <col min="5903" max="5903" width="24.5703125" style="8" bestFit="1" customWidth="1"/>
    <col min="5904" max="5904" width="10.7109375" style="8" customWidth="1"/>
    <col min="5905" max="5905" width="14.28515625" style="8" customWidth="1"/>
    <col min="5906" max="6144" width="9.140625" style="8"/>
    <col min="6145" max="6146" width="0" style="8" hidden="1" customWidth="1"/>
    <col min="6147" max="6147" width="11.42578125" style="8" bestFit="1" customWidth="1"/>
    <col min="6148" max="6148" width="40" style="8" customWidth="1"/>
    <col min="6149" max="6149" width="10.42578125" style="8" customWidth="1"/>
    <col min="6150" max="6150" width="10.140625" style="8" bestFit="1" customWidth="1"/>
    <col min="6151" max="6151" width="17.5703125" style="8" bestFit="1" customWidth="1"/>
    <col min="6152" max="6152" width="18.28515625" style="8" customWidth="1"/>
    <col min="6153" max="6153" width="15.7109375" style="8" bestFit="1" customWidth="1"/>
    <col min="6154" max="6154" width="15.7109375" style="8" customWidth="1"/>
    <col min="6155" max="6155" width="19.140625" style="8" customWidth="1"/>
    <col min="6156" max="6156" width="21.7109375" style="8" bestFit="1" customWidth="1"/>
    <col min="6157" max="6157" width="22.42578125" style="8" customWidth="1"/>
    <col min="6158" max="6158" width="12.42578125" style="8" bestFit="1" customWidth="1"/>
    <col min="6159" max="6159" width="24.5703125" style="8" bestFit="1" customWidth="1"/>
    <col min="6160" max="6160" width="10.7109375" style="8" customWidth="1"/>
    <col min="6161" max="6161" width="14.28515625" style="8" customWidth="1"/>
    <col min="6162" max="6400" width="9.140625" style="8"/>
    <col min="6401" max="6402" width="0" style="8" hidden="1" customWidth="1"/>
    <col min="6403" max="6403" width="11.42578125" style="8" bestFit="1" customWidth="1"/>
    <col min="6404" max="6404" width="40" style="8" customWidth="1"/>
    <col min="6405" max="6405" width="10.42578125" style="8" customWidth="1"/>
    <col min="6406" max="6406" width="10.140625" style="8" bestFit="1" customWidth="1"/>
    <col min="6407" max="6407" width="17.5703125" style="8" bestFit="1" customWidth="1"/>
    <col min="6408" max="6408" width="18.28515625" style="8" customWidth="1"/>
    <col min="6409" max="6409" width="15.7109375" style="8" bestFit="1" customWidth="1"/>
    <col min="6410" max="6410" width="15.7109375" style="8" customWidth="1"/>
    <col min="6411" max="6411" width="19.140625" style="8" customWidth="1"/>
    <col min="6412" max="6412" width="21.7109375" style="8" bestFit="1" customWidth="1"/>
    <col min="6413" max="6413" width="22.42578125" style="8" customWidth="1"/>
    <col min="6414" max="6414" width="12.42578125" style="8" bestFit="1" customWidth="1"/>
    <col min="6415" max="6415" width="24.5703125" style="8" bestFit="1" customWidth="1"/>
    <col min="6416" max="6416" width="10.7109375" style="8" customWidth="1"/>
    <col min="6417" max="6417" width="14.28515625" style="8" customWidth="1"/>
    <col min="6418" max="6656" width="9.140625" style="8"/>
    <col min="6657" max="6658" width="0" style="8" hidden="1" customWidth="1"/>
    <col min="6659" max="6659" width="11.42578125" style="8" bestFit="1" customWidth="1"/>
    <col min="6660" max="6660" width="40" style="8" customWidth="1"/>
    <col min="6661" max="6661" width="10.42578125" style="8" customWidth="1"/>
    <col min="6662" max="6662" width="10.140625" style="8" bestFit="1" customWidth="1"/>
    <col min="6663" max="6663" width="17.5703125" style="8" bestFit="1" customWidth="1"/>
    <col min="6664" max="6664" width="18.28515625" style="8" customWidth="1"/>
    <col min="6665" max="6665" width="15.7109375" style="8" bestFit="1" customWidth="1"/>
    <col min="6666" max="6666" width="15.7109375" style="8" customWidth="1"/>
    <col min="6667" max="6667" width="19.140625" style="8" customWidth="1"/>
    <col min="6668" max="6668" width="21.7109375" style="8" bestFit="1" customWidth="1"/>
    <col min="6669" max="6669" width="22.42578125" style="8" customWidth="1"/>
    <col min="6670" max="6670" width="12.42578125" style="8" bestFit="1" customWidth="1"/>
    <col min="6671" max="6671" width="24.5703125" style="8" bestFit="1" customWidth="1"/>
    <col min="6672" max="6672" width="10.7109375" style="8" customWidth="1"/>
    <col min="6673" max="6673" width="14.28515625" style="8" customWidth="1"/>
    <col min="6674" max="6912" width="9.140625" style="8"/>
    <col min="6913" max="6914" width="0" style="8" hidden="1" customWidth="1"/>
    <col min="6915" max="6915" width="11.42578125" style="8" bestFit="1" customWidth="1"/>
    <col min="6916" max="6916" width="40" style="8" customWidth="1"/>
    <col min="6917" max="6917" width="10.42578125" style="8" customWidth="1"/>
    <col min="6918" max="6918" width="10.140625" style="8" bestFit="1" customWidth="1"/>
    <col min="6919" max="6919" width="17.5703125" style="8" bestFit="1" customWidth="1"/>
    <col min="6920" max="6920" width="18.28515625" style="8" customWidth="1"/>
    <col min="6921" max="6921" width="15.7109375" style="8" bestFit="1" customWidth="1"/>
    <col min="6922" max="6922" width="15.7109375" style="8" customWidth="1"/>
    <col min="6923" max="6923" width="19.140625" style="8" customWidth="1"/>
    <col min="6924" max="6924" width="21.7109375" style="8" bestFit="1" customWidth="1"/>
    <col min="6925" max="6925" width="22.42578125" style="8" customWidth="1"/>
    <col min="6926" max="6926" width="12.42578125" style="8" bestFit="1" customWidth="1"/>
    <col min="6927" max="6927" width="24.5703125" style="8" bestFit="1" customWidth="1"/>
    <col min="6928" max="6928" width="10.7109375" style="8" customWidth="1"/>
    <col min="6929" max="6929" width="14.28515625" style="8" customWidth="1"/>
    <col min="6930" max="7168" width="9.140625" style="8"/>
    <col min="7169" max="7170" width="0" style="8" hidden="1" customWidth="1"/>
    <col min="7171" max="7171" width="11.42578125" style="8" bestFit="1" customWidth="1"/>
    <col min="7172" max="7172" width="40" style="8" customWidth="1"/>
    <col min="7173" max="7173" width="10.42578125" style="8" customWidth="1"/>
    <col min="7174" max="7174" width="10.140625" style="8" bestFit="1" customWidth="1"/>
    <col min="7175" max="7175" width="17.5703125" style="8" bestFit="1" customWidth="1"/>
    <col min="7176" max="7176" width="18.28515625" style="8" customWidth="1"/>
    <col min="7177" max="7177" width="15.7109375" style="8" bestFit="1" customWidth="1"/>
    <col min="7178" max="7178" width="15.7109375" style="8" customWidth="1"/>
    <col min="7179" max="7179" width="19.140625" style="8" customWidth="1"/>
    <col min="7180" max="7180" width="21.7109375" style="8" bestFit="1" customWidth="1"/>
    <col min="7181" max="7181" width="22.42578125" style="8" customWidth="1"/>
    <col min="7182" max="7182" width="12.42578125" style="8" bestFit="1" customWidth="1"/>
    <col min="7183" max="7183" width="24.5703125" style="8" bestFit="1" customWidth="1"/>
    <col min="7184" max="7184" width="10.7109375" style="8" customWidth="1"/>
    <col min="7185" max="7185" width="14.28515625" style="8" customWidth="1"/>
    <col min="7186" max="7424" width="9.140625" style="8"/>
    <col min="7425" max="7426" width="0" style="8" hidden="1" customWidth="1"/>
    <col min="7427" max="7427" width="11.42578125" style="8" bestFit="1" customWidth="1"/>
    <col min="7428" max="7428" width="40" style="8" customWidth="1"/>
    <col min="7429" max="7429" width="10.42578125" style="8" customWidth="1"/>
    <col min="7430" max="7430" width="10.140625" style="8" bestFit="1" customWidth="1"/>
    <col min="7431" max="7431" width="17.5703125" style="8" bestFit="1" customWidth="1"/>
    <col min="7432" max="7432" width="18.28515625" style="8" customWidth="1"/>
    <col min="7433" max="7433" width="15.7109375" style="8" bestFit="1" customWidth="1"/>
    <col min="7434" max="7434" width="15.7109375" style="8" customWidth="1"/>
    <col min="7435" max="7435" width="19.140625" style="8" customWidth="1"/>
    <col min="7436" max="7436" width="21.7109375" style="8" bestFit="1" customWidth="1"/>
    <col min="7437" max="7437" width="22.42578125" style="8" customWidth="1"/>
    <col min="7438" max="7438" width="12.42578125" style="8" bestFit="1" customWidth="1"/>
    <col min="7439" max="7439" width="24.5703125" style="8" bestFit="1" customWidth="1"/>
    <col min="7440" max="7440" width="10.7109375" style="8" customWidth="1"/>
    <col min="7441" max="7441" width="14.28515625" style="8" customWidth="1"/>
    <col min="7442" max="7680" width="9.140625" style="8"/>
    <col min="7681" max="7682" width="0" style="8" hidden="1" customWidth="1"/>
    <col min="7683" max="7683" width="11.42578125" style="8" bestFit="1" customWidth="1"/>
    <col min="7684" max="7684" width="40" style="8" customWidth="1"/>
    <col min="7685" max="7685" width="10.42578125" style="8" customWidth="1"/>
    <col min="7686" max="7686" width="10.140625" style="8" bestFit="1" customWidth="1"/>
    <col min="7687" max="7687" width="17.5703125" style="8" bestFit="1" customWidth="1"/>
    <col min="7688" max="7688" width="18.28515625" style="8" customWidth="1"/>
    <col min="7689" max="7689" width="15.7109375" style="8" bestFit="1" customWidth="1"/>
    <col min="7690" max="7690" width="15.7109375" style="8" customWidth="1"/>
    <col min="7691" max="7691" width="19.140625" style="8" customWidth="1"/>
    <col min="7692" max="7692" width="21.7109375" style="8" bestFit="1" customWidth="1"/>
    <col min="7693" max="7693" width="22.42578125" style="8" customWidth="1"/>
    <col min="7694" max="7694" width="12.42578125" style="8" bestFit="1" customWidth="1"/>
    <col min="7695" max="7695" width="24.5703125" style="8" bestFit="1" customWidth="1"/>
    <col min="7696" max="7696" width="10.7109375" style="8" customWidth="1"/>
    <col min="7697" max="7697" width="14.28515625" style="8" customWidth="1"/>
    <col min="7698" max="7936" width="9.140625" style="8"/>
    <col min="7937" max="7938" width="0" style="8" hidden="1" customWidth="1"/>
    <col min="7939" max="7939" width="11.42578125" style="8" bestFit="1" customWidth="1"/>
    <col min="7940" max="7940" width="40" style="8" customWidth="1"/>
    <col min="7941" max="7941" width="10.42578125" style="8" customWidth="1"/>
    <col min="7942" max="7942" width="10.140625" style="8" bestFit="1" customWidth="1"/>
    <col min="7943" max="7943" width="17.5703125" style="8" bestFit="1" customWidth="1"/>
    <col min="7944" max="7944" width="18.28515625" style="8" customWidth="1"/>
    <col min="7945" max="7945" width="15.7109375" style="8" bestFit="1" customWidth="1"/>
    <col min="7946" max="7946" width="15.7109375" style="8" customWidth="1"/>
    <col min="7947" max="7947" width="19.140625" style="8" customWidth="1"/>
    <col min="7948" max="7948" width="21.7109375" style="8" bestFit="1" customWidth="1"/>
    <col min="7949" max="7949" width="22.42578125" style="8" customWidth="1"/>
    <col min="7950" max="7950" width="12.42578125" style="8" bestFit="1" customWidth="1"/>
    <col min="7951" max="7951" width="24.5703125" style="8" bestFit="1" customWidth="1"/>
    <col min="7952" max="7952" width="10.7109375" style="8" customWidth="1"/>
    <col min="7953" max="7953" width="14.28515625" style="8" customWidth="1"/>
    <col min="7954" max="8192" width="9.140625" style="8"/>
    <col min="8193" max="8194" width="0" style="8" hidden="1" customWidth="1"/>
    <col min="8195" max="8195" width="11.42578125" style="8" bestFit="1" customWidth="1"/>
    <col min="8196" max="8196" width="40" style="8" customWidth="1"/>
    <col min="8197" max="8197" width="10.42578125" style="8" customWidth="1"/>
    <col min="8198" max="8198" width="10.140625" style="8" bestFit="1" customWidth="1"/>
    <col min="8199" max="8199" width="17.5703125" style="8" bestFit="1" customWidth="1"/>
    <col min="8200" max="8200" width="18.28515625" style="8" customWidth="1"/>
    <col min="8201" max="8201" width="15.7109375" style="8" bestFit="1" customWidth="1"/>
    <col min="8202" max="8202" width="15.7109375" style="8" customWidth="1"/>
    <col min="8203" max="8203" width="19.140625" style="8" customWidth="1"/>
    <col min="8204" max="8204" width="21.7109375" style="8" bestFit="1" customWidth="1"/>
    <col min="8205" max="8205" width="22.42578125" style="8" customWidth="1"/>
    <col min="8206" max="8206" width="12.42578125" style="8" bestFit="1" customWidth="1"/>
    <col min="8207" max="8207" width="24.5703125" style="8" bestFit="1" customWidth="1"/>
    <col min="8208" max="8208" width="10.7109375" style="8" customWidth="1"/>
    <col min="8209" max="8209" width="14.28515625" style="8" customWidth="1"/>
    <col min="8210" max="8448" width="9.140625" style="8"/>
    <col min="8449" max="8450" width="0" style="8" hidden="1" customWidth="1"/>
    <col min="8451" max="8451" width="11.42578125" style="8" bestFit="1" customWidth="1"/>
    <col min="8452" max="8452" width="40" style="8" customWidth="1"/>
    <col min="8453" max="8453" width="10.42578125" style="8" customWidth="1"/>
    <col min="8454" max="8454" width="10.140625" style="8" bestFit="1" customWidth="1"/>
    <col min="8455" max="8455" width="17.5703125" style="8" bestFit="1" customWidth="1"/>
    <col min="8456" max="8456" width="18.28515625" style="8" customWidth="1"/>
    <col min="8457" max="8457" width="15.7109375" style="8" bestFit="1" customWidth="1"/>
    <col min="8458" max="8458" width="15.7109375" style="8" customWidth="1"/>
    <col min="8459" max="8459" width="19.140625" style="8" customWidth="1"/>
    <col min="8460" max="8460" width="21.7109375" style="8" bestFit="1" customWidth="1"/>
    <col min="8461" max="8461" width="22.42578125" style="8" customWidth="1"/>
    <col min="8462" max="8462" width="12.42578125" style="8" bestFit="1" customWidth="1"/>
    <col min="8463" max="8463" width="24.5703125" style="8" bestFit="1" customWidth="1"/>
    <col min="8464" max="8464" width="10.7109375" style="8" customWidth="1"/>
    <col min="8465" max="8465" width="14.28515625" style="8" customWidth="1"/>
    <col min="8466" max="8704" width="9.140625" style="8"/>
    <col min="8705" max="8706" width="0" style="8" hidden="1" customWidth="1"/>
    <col min="8707" max="8707" width="11.42578125" style="8" bestFit="1" customWidth="1"/>
    <col min="8708" max="8708" width="40" style="8" customWidth="1"/>
    <col min="8709" max="8709" width="10.42578125" style="8" customWidth="1"/>
    <col min="8710" max="8710" width="10.140625" style="8" bestFit="1" customWidth="1"/>
    <col min="8711" max="8711" width="17.5703125" style="8" bestFit="1" customWidth="1"/>
    <col min="8712" max="8712" width="18.28515625" style="8" customWidth="1"/>
    <col min="8713" max="8713" width="15.7109375" style="8" bestFit="1" customWidth="1"/>
    <col min="8714" max="8714" width="15.7109375" style="8" customWidth="1"/>
    <col min="8715" max="8715" width="19.140625" style="8" customWidth="1"/>
    <col min="8716" max="8716" width="21.7109375" style="8" bestFit="1" customWidth="1"/>
    <col min="8717" max="8717" width="22.42578125" style="8" customWidth="1"/>
    <col min="8718" max="8718" width="12.42578125" style="8" bestFit="1" customWidth="1"/>
    <col min="8719" max="8719" width="24.5703125" style="8" bestFit="1" customWidth="1"/>
    <col min="8720" max="8720" width="10.7109375" style="8" customWidth="1"/>
    <col min="8721" max="8721" width="14.28515625" style="8" customWidth="1"/>
    <col min="8722" max="8960" width="9.140625" style="8"/>
    <col min="8961" max="8962" width="0" style="8" hidden="1" customWidth="1"/>
    <col min="8963" max="8963" width="11.42578125" style="8" bestFit="1" customWidth="1"/>
    <col min="8964" max="8964" width="40" style="8" customWidth="1"/>
    <col min="8965" max="8965" width="10.42578125" style="8" customWidth="1"/>
    <col min="8966" max="8966" width="10.140625" style="8" bestFit="1" customWidth="1"/>
    <col min="8967" max="8967" width="17.5703125" style="8" bestFit="1" customWidth="1"/>
    <col min="8968" max="8968" width="18.28515625" style="8" customWidth="1"/>
    <col min="8969" max="8969" width="15.7109375" style="8" bestFit="1" customWidth="1"/>
    <col min="8970" max="8970" width="15.7109375" style="8" customWidth="1"/>
    <col min="8971" max="8971" width="19.140625" style="8" customWidth="1"/>
    <col min="8972" max="8972" width="21.7109375" style="8" bestFit="1" customWidth="1"/>
    <col min="8973" max="8973" width="22.42578125" style="8" customWidth="1"/>
    <col min="8974" max="8974" width="12.42578125" style="8" bestFit="1" customWidth="1"/>
    <col min="8975" max="8975" width="24.5703125" style="8" bestFit="1" customWidth="1"/>
    <col min="8976" max="8976" width="10.7109375" style="8" customWidth="1"/>
    <col min="8977" max="8977" width="14.28515625" style="8" customWidth="1"/>
    <col min="8978" max="9216" width="9.140625" style="8"/>
    <col min="9217" max="9218" width="0" style="8" hidden="1" customWidth="1"/>
    <col min="9219" max="9219" width="11.42578125" style="8" bestFit="1" customWidth="1"/>
    <col min="9220" max="9220" width="40" style="8" customWidth="1"/>
    <col min="9221" max="9221" width="10.42578125" style="8" customWidth="1"/>
    <col min="9222" max="9222" width="10.140625" style="8" bestFit="1" customWidth="1"/>
    <col min="9223" max="9223" width="17.5703125" style="8" bestFit="1" customWidth="1"/>
    <col min="9224" max="9224" width="18.28515625" style="8" customWidth="1"/>
    <col min="9225" max="9225" width="15.7109375" style="8" bestFit="1" customWidth="1"/>
    <col min="9226" max="9226" width="15.7109375" style="8" customWidth="1"/>
    <col min="9227" max="9227" width="19.140625" style="8" customWidth="1"/>
    <col min="9228" max="9228" width="21.7109375" style="8" bestFit="1" customWidth="1"/>
    <col min="9229" max="9229" width="22.42578125" style="8" customWidth="1"/>
    <col min="9230" max="9230" width="12.42578125" style="8" bestFit="1" customWidth="1"/>
    <col min="9231" max="9231" width="24.5703125" style="8" bestFit="1" customWidth="1"/>
    <col min="9232" max="9232" width="10.7109375" style="8" customWidth="1"/>
    <col min="9233" max="9233" width="14.28515625" style="8" customWidth="1"/>
    <col min="9234" max="9472" width="9.140625" style="8"/>
    <col min="9473" max="9474" width="0" style="8" hidden="1" customWidth="1"/>
    <col min="9475" max="9475" width="11.42578125" style="8" bestFit="1" customWidth="1"/>
    <col min="9476" max="9476" width="40" style="8" customWidth="1"/>
    <col min="9477" max="9477" width="10.42578125" style="8" customWidth="1"/>
    <col min="9478" max="9478" width="10.140625" style="8" bestFit="1" customWidth="1"/>
    <col min="9479" max="9479" width="17.5703125" style="8" bestFit="1" customWidth="1"/>
    <col min="9480" max="9480" width="18.28515625" style="8" customWidth="1"/>
    <col min="9481" max="9481" width="15.7109375" style="8" bestFit="1" customWidth="1"/>
    <col min="9482" max="9482" width="15.7109375" style="8" customWidth="1"/>
    <col min="9483" max="9483" width="19.140625" style="8" customWidth="1"/>
    <col min="9484" max="9484" width="21.7109375" style="8" bestFit="1" customWidth="1"/>
    <col min="9485" max="9485" width="22.42578125" style="8" customWidth="1"/>
    <col min="9486" max="9486" width="12.42578125" style="8" bestFit="1" customWidth="1"/>
    <col min="9487" max="9487" width="24.5703125" style="8" bestFit="1" customWidth="1"/>
    <col min="9488" max="9488" width="10.7109375" style="8" customWidth="1"/>
    <col min="9489" max="9489" width="14.28515625" style="8" customWidth="1"/>
    <col min="9490" max="9728" width="9.140625" style="8"/>
    <col min="9729" max="9730" width="0" style="8" hidden="1" customWidth="1"/>
    <col min="9731" max="9731" width="11.42578125" style="8" bestFit="1" customWidth="1"/>
    <col min="9732" max="9732" width="40" style="8" customWidth="1"/>
    <col min="9733" max="9733" width="10.42578125" style="8" customWidth="1"/>
    <col min="9734" max="9734" width="10.140625" style="8" bestFit="1" customWidth="1"/>
    <col min="9735" max="9735" width="17.5703125" style="8" bestFit="1" customWidth="1"/>
    <col min="9736" max="9736" width="18.28515625" style="8" customWidth="1"/>
    <col min="9737" max="9737" width="15.7109375" style="8" bestFit="1" customWidth="1"/>
    <col min="9738" max="9738" width="15.7109375" style="8" customWidth="1"/>
    <col min="9739" max="9739" width="19.140625" style="8" customWidth="1"/>
    <col min="9740" max="9740" width="21.7109375" style="8" bestFit="1" customWidth="1"/>
    <col min="9741" max="9741" width="22.42578125" style="8" customWidth="1"/>
    <col min="9742" max="9742" width="12.42578125" style="8" bestFit="1" customWidth="1"/>
    <col min="9743" max="9743" width="24.5703125" style="8" bestFit="1" customWidth="1"/>
    <col min="9744" max="9744" width="10.7109375" style="8" customWidth="1"/>
    <col min="9745" max="9745" width="14.28515625" style="8" customWidth="1"/>
    <col min="9746" max="9984" width="9.140625" style="8"/>
    <col min="9985" max="9986" width="0" style="8" hidden="1" customWidth="1"/>
    <col min="9987" max="9987" width="11.42578125" style="8" bestFit="1" customWidth="1"/>
    <col min="9988" max="9988" width="40" style="8" customWidth="1"/>
    <col min="9989" max="9989" width="10.42578125" style="8" customWidth="1"/>
    <col min="9990" max="9990" width="10.140625" style="8" bestFit="1" customWidth="1"/>
    <col min="9991" max="9991" width="17.5703125" style="8" bestFit="1" customWidth="1"/>
    <col min="9992" max="9992" width="18.28515625" style="8" customWidth="1"/>
    <col min="9993" max="9993" width="15.7109375" style="8" bestFit="1" customWidth="1"/>
    <col min="9994" max="9994" width="15.7109375" style="8" customWidth="1"/>
    <col min="9995" max="9995" width="19.140625" style="8" customWidth="1"/>
    <col min="9996" max="9996" width="21.7109375" style="8" bestFit="1" customWidth="1"/>
    <col min="9997" max="9997" width="22.42578125" style="8" customWidth="1"/>
    <col min="9998" max="9998" width="12.42578125" style="8" bestFit="1" customWidth="1"/>
    <col min="9999" max="9999" width="24.5703125" style="8" bestFit="1" customWidth="1"/>
    <col min="10000" max="10000" width="10.7109375" style="8" customWidth="1"/>
    <col min="10001" max="10001" width="14.28515625" style="8" customWidth="1"/>
    <col min="10002" max="10240" width="9.140625" style="8"/>
    <col min="10241" max="10242" width="0" style="8" hidden="1" customWidth="1"/>
    <col min="10243" max="10243" width="11.42578125" style="8" bestFit="1" customWidth="1"/>
    <col min="10244" max="10244" width="40" style="8" customWidth="1"/>
    <col min="10245" max="10245" width="10.42578125" style="8" customWidth="1"/>
    <col min="10246" max="10246" width="10.140625" style="8" bestFit="1" customWidth="1"/>
    <col min="10247" max="10247" width="17.5703125" style="8" bestFit="1" customWidth="1"/>
    <col min="10248" max="10248" width="18.28515625" style="8" customWidth="1"/>
    <col min="10249" max="10249" width="15.7109375" style="8" bestFit="1" customWidth="1"/>
    <col min="10250" max="10250" width="15.7109375" style="8" customWidth="1"/>
    <col min="10251" max="10251" width="19.140625" style="8" customWidth="1"/>
    <col min="10252" max="10252" width="21.7109375" style="8" bestFit="1" customWidth="1"/>
    <col min="10253" max="10253" width="22.42578125" style="8" customWidth="1"/>
    <col min="10254" max="10254" width="12.42578125" style="8" bestFit="1" customWidth="1"/>
    <col min="10255" max="10255" width="24.5703125" style="8" bestFit="1" customWidth="1"/>
    <col min="10256" max="10256" width="10.7109375" style="8" customWidth="1"/>
    <col min="10257" max="10257" width="14.28515625" style="8" customWidth="1"/>
    <col min="10258" max="10496" width="9.140625" style="8"/>
    <col min="10497" max="10498" width="0" style="8" hidden="1" customWidth="1"/>
    <col min="10499" max="10499" width="11.42578125" style="8" bestFit="1" customWidth="1"/>
    <col min="10500" max="10500" width="40" style="8" customWidth="1"/>
    <col min="10501" max="10501" width="10.42578125" style="8" customWidth="1"/>
    <col min="10502" max="10502" width="10.140625" style="8" bestFit="1" customWidth="1"/>
    <col min="10503" max="10503" width="17.5703125" style="8" bestFit="1" customWidth="1"/>
    <col min="10504" max="10504" width="18.28515625" style="8" customWidth="1"/>
    <col min="10505" max="10505" width="15.7109375" style="8" bestFit="1" customWidth="1"/>
    <col min="10506" max="10506" width="15.7109375" style="8" customWidth="1"/>
    <col min="10507" max="10507" width="19.140625" style="8" customWidth="1"/>
    <col min="10508" max="10508" width="21.7109375" style="8" bestFit="1" customWidth="1"/>
    <col min="10509" max="10509" width="22.42578125" style="8" customWidth="1"/>
    <col min="10510" max="10510" width="12.42578125" style="8" bestFit="1" customWidth="1"/>
    <col min="10511" max="10511" width="24.5703125" style="8" bestFit="1" customWidth="1"/>
    <col min="10512" max="10512" width="10.7109375" style="8" customWidth="1"/>
    <col min="10513" max="10513" width="14.28515625" style="8" customWidth="1"/>
    <col min="10514" max="10752" width="9.140625" style="8"/>
    <col min="10753" max="10754" width="0" style="8" hidden="1" customWidth="1"/>
    <col min="10755" max="10755" width="11.42578125" style="8" bestFit="1" customWidth="1"/>
    <col min="10756" max="10756" width="40" style="8" customWidth="1"/>
    <col min="10757" max="10757" width="10.42578125" style="8" customWidth="1"/>
    <col min="10758" max="10758" width="10.140625" style="8" bestFit="1" customWidth="1"/>
    <col min="10759" max="10759" width="17.5703125" style="8" bestFit="1" customWidth="1"/>
    <col min="10760" max="10760" width="18.28515625" style="8" customWidth="1"/>
    <col min="10761" max="10761" width="15.7109375" style="8" bestFit="1" customWidth="1"/>
    <col min="10762" max="10762" width="15.7109375" style="8" customWidth="1"/>
    <col min="10763" max="10763" width="19.140625" style="8" customWidth="1"/>
    <col min="10764" max="10764" width="21.7109375" style="8" bestFit="1" customWidth="1"/>
    <col min="10765" max="10765" width="22.42578125" style="8" customWidth="1"/>
    <col min="10766" max="10766" width="12.42578125" style="8" bestFit="1" customWidth="1"/>
    <col min="10767" max="10767" width="24.5703125" style="8" bestFit="1" customWidth="1"/>
    <col min="10768" max="10768" width="10.7109375" style="8" customWidth="1"/>
    <col min="10769" max="10769" width="14.28515625" style="8" customWidth="1"/>
    <col min="10770" max="11008" width="9.140625" style="8"/>
    <col min="11009" max="11010" width="0" style="8" hidden="1" customWidth="1"/>
    <col min="11011" max="11011" width="11.42578125" style="8" bestFit="1" customWidth="1"/>
    <col min="11012" max="11012" width="40" style="8" customWidth="1"/>
    <col min="11013" max="11013" width="10.42578125" style="8" customWidth="1"/>
    <col min="11014" max="11014" width="10.140625" style="8" bestFit="1" customWidth="1"/>
    <col min="11015" max="11015" width="17.5703125" style="8" bestFit="1" customWidth="1"/>
    <col min="11016" max="11016" width="18.28515625" style="8" customWidth="1"/>
    <col min="11017" max="11017" width="15.7109375" style="8" bestFit="1" customWidth="1"/>
    <col min="11018" max="11018" width="15.7109375" style="8" customWidth="1"/>
    <col min="11019" max="11019" width="19.140625" style="8" customWidth="1"/>
    <col min="11020" max="11020" width="21.7109375" style="8" bestFit="1" customWidth="1"/>
    <col min="11021" max="11021" width="22.42578125" style="8" customWidth="1"/>
    <col min="11022" max="11022" width="12.42578125" style="8" bestFit="1" customWidth="1"/>
    <col min="11023" max="11023" width="24.5703125" style="8" bestFit="1" customWidth="1"/>
    <col min="11024" max="11024" width="10.7109375" style="8" customWidth="1"/>
    <col min="11025" max="11025" width="14.28515625" style="8" customWidth="1"/>
    <col min="11026" max="11264" width="9.140625" style="8"/>
    <col min="11265" max="11266" width="0" style="8" hidden="1" customWidth="1"/>
    <col min="11267" max="11267" width="11.42578125" style="8" bestFit="1" customWidth="1"/>
    <col min="11268" max="11268" width="40" style="8" customWidth="1"/>
    <col min="11269" max="11269" width="10.42578125" style="8" customWidth="1"/>
    <col min="11270" max="11270" width="10.140625" style="8" bestFit="1" customWidth="1"/>
    <col min="11271" max="11271" width="17.5703125" style="8" bestFit="1" customWidth="1"/>
    <col min="11272" max="11272" width="18.28515625" style="8" customWidth="1"/>
    <col min="11273" max="11273" width="15.7109375" style="8" bestFit="1" customWidth="1"/>
    <col min="11274" max="11274" width="15.7109375" style="8" customWidth="1"/>
    <col min="11275" max="11275" width="19.140625" style="8" customWidth="1"/>
    <col min="11276" max="11276" width="21.7109375" style="8" bestFit="1" customWidth="1"/>
    <col min="11277" max="11277" width="22.42578125" style="8" customWidth="1"/>
    <col min="11278" max="11278" width="12.42578125" style="8" bestFit="1" customWidth="1"/>
    <col min="11279" max="11279" width="24.5703125" style="8" bestFit="1" customWidth="1"/>
    <col min="11280" max="11280" width="10.7109375" style="8" customWidth="1"/>
    <col min="11281" max="11281" width="14.28515625" style="8" customWidth="1"/>
    <col min="11282" max="11520" width="9.140625" style="8"/>
    <col min="11521" max="11522" width="0" style="8" hidden="1" customWidth="1"/>
    <col min="11523" max="11523" width="11.42578125" style="8" bestFit="1" customWidth="1"/>
    <col min="11524" max="11524" width="40" style="8" customWidth="1"/>
    <col min="11525" max="11525" width="10.42578125" style="8" customWidth="1"/>
    <col min="11526" max="11526" width="10.140625" style="8" bestFit="1" customWidth="1"/>
    <col min="11527" max="11527" width="17.5703125" style="8" bestFit="1" customWidth="1"/>
    <col min="11528" max="11528" width="18.28515625" style="8" customWidth="1"/>
    <col min="11529" max="11529" width="15.7109375" style="8" bestFit="1" customWidth="1"/>
    <col min="11530" max="11530" width="15.7109375" style="8" customWidth="1"/>
    <col min="11531" max="11531" width="19.140625" style="8" customWidth="1"/>
    <col min="11532" max="11532" width="21.7109375" style="8" bestFit="1" customWidth="1"/>
    <col min="11533" max="11533" width="22.42578125" style="8" customWidth="1"/>
    <col min="11534" max="11534" width="12.42578125" style="8" bestFit="1" customWidth="1"/>
    <col min="11535" max="11535" width="24.5703125" style="8" bestFit="1" customWidth="1"/>
    <col min="11536" max="11536" width="10.7109375" style="8" customWidth="1"/>
    <col min="11537" max="11537" width="14.28515625" style="8" customWidth="1"/>
    <col min="11538" max="11776" width="9.140625" style="8"/>
    <col min="11777" max="11778" width="0" style="8" hidden="1" customWidth="1"/>
    <col min="11779" max="11779" width="11.42578125" style="8" bestFit="1" customWidth="1"/>
    <col min="11780" max="11780" width="40" style="8" customWidth="1"/>
    <col min="11781" max="11781" width="10.42578125" style="8" customWidth="1"/>
    <col min="11782" max="11782" width="10.140625" style="8" bestFit="1" customWidth="1"/>
    <col min="11783" max="11783" width="17.5703125" style="8" bestFit="1" customWidth="1"/>
    <col min="11784" max="11784" width="18.28515625" style="8" customWidth="1"/>
    <col min="11785" max="11785" width="15.7109375" style="8" bestFit="1" customWidth="1"/>
    <col min="11786" max="11786" width="15.7109375" style="8" customWidth="1"/>
    <col min="11787" max="11787" width="19.140625" style="8" customWidth="1"/>
    <col min="11788" max="11788" width="21.7109375" style="8" bestFit="1" customWidth="1"/>
    <col min="11789" max="11789" width="22.42578125" style="8" customWidth="1"/>
    <col min="11790" max="11790" width="12.42578125" style="8" bestFit="1" customWidth="1"/>
    <col min="11791" max="11791" width="24.5703125" style="8" bestFit="1" customWidth="1"/>
    <col min="11792" max="11792" width="10.7109375" style="8" customWidth="1"/>
    <col min="11793" max="11793" width="14.28515625" style="8" customWidth="1"/>
    <col min="11794" max="12032" width="9.140625" style="8"/>
    <col min="12033" max="12034" width="0" style="8" hidden="1" customWidth="1"/>
    <col min="12035" max="12035" width="11.42578125" style="8" bestFit="1" customWidth="1"/>
    <col min="12036" max="12036" width="40" style="8" customWidth="1"/>
    <col min="12037" max="12037" width="10.42578125" style="8" customWidth="1"/>
    <col min="12038" max="12038" width="10.140625" style="8" bestFit="1" customWidth="1"/>
    <col min="12039" max="12039" width="17.5703125" style="8" bestFit="1" customWidth="1"/>
    <col min="12040" max="12040" width="18.28515625" style="8" customWidth="1"/>
    <col min="12041" max="12041" width="15.7109375" style="8" bestFit="1" customWidth="1"/>
    <col min="12042" max="12042" width="15.7109375" style="8" customWidth="1"/>
    <col min="12043" max="12043" width="19.140625" style="8" customWidth="1"/>
    <col min="12044" max="12044" width="21.7109375" style="8" bestFit="1" customWidth="1"/>
    <col min="12045" max="12045" width="22.42578125" style="8" customWidth="1"/>
    <col min="12046" max="12046" width="12.42578125" style="8" bestFit="1" customWidth="1"/>
    <col min="12047" max="12047" width="24.5703125" style="8" bestFit="1" customWidth="1"/>
    <col min="12048" max="12048" width="10.7109375" style="8" customWidth="1"/>
    <col min="12049" max="12049" width="14.28515625" style="8" customWidth="1"/>
    <col min="12050" max="12288" width="9.140625" style="8"/>
    <col min="12289" max="12290" width="0" style="8" hidden="1" customWidth="1"/>
    <col min="12291" max="12291" width="11.42578125" style="8" bestFit="1" customWidth="1"/>
    <col min="12292" max="12292" width="40" style="8" customWidth="1"/>
    <col min="12293" max="12293" width="10.42578125" style="8" customWidth="1"/>
    <col min="12294" max="12294" width="10.140625" style="8" bestFit="1" customWidth="1"/>
    <col min="12295" max="12295" width="17.5703125" style="8" bestFit="1" customWidth="1"/>
    <col min="12296" max="12296" width="18.28515625" style="8" customWidth="1"/>
    <col min="12297" max="12297" width="15.7109375" style="8" bestFit="1" customWidth="1"/>
    <col min="12298" max="12298" width="15.7109375" style="8" customWidth="1"/>
    <col min="12299" max="12299" width="19.140625" style="8" customWidth="1"/>
    <col min="12300" max="12300" width="21.7109375" style="8" bestFit="1" customWidth="1"/>
    <col min="12301" max="12301" width="22.42578125" style="8" customWidth="1"/>
    <col min="12302" max="12302" width="12.42578125" style="8" bestFit="1" customWidth="1"/>
    <col min="12303" max="12303" width="24.5703125" style="8" bestFit="1" customWidth="1"/>
    <col min="12304" max="12304" width="10.7109375" style="8" customWidth="1"/>
    <col min="12305" max="12305" width="14.28515625" style="8" customWidth="1"/>
    <col min="12306" max="12544" width="9.140625" style="8"/>
    <col min="12545" max="12546" width="0" style="8" hidden="1" customWidth="1"/>
    <col min="12547" max="12547" width="11.42578125" style="8" bestFit="1" customWidth="1"/>
    <col min="12548" max="12548" width="40" style="8" customWidth="1"/>
    <col min="12549" max="12549" width="10.42578125" style="8" customWidth="1"/>
    <col min="12550" max="12550" width="10.140625" style="8" bestFit="1" customWidth="1"/>
    <col min="12551" max="12551" width="17.5703125" style="8" bestFit="1" customWidth="1"/>
    <col min="12552" max="12552" width="18.28515625" style="8" customWidth="1"/>
    <col min="12553" max="12553" width="15.7109375" style="8" bestFit="1" customWidth="1"/>
    <col min="12554" max="12554" width="15.7109375" style="8" customWidth="1"/>
    <col min="12555" max="12555" width="19.140625" style="8" customWidth="1"/>
    <col min="12556" max="12556" width="21.7109375" style="8" bestFit="1" customWidth="1"/>
    <col min="12557" max="12557" width="22.42578125" style="8" customWidth="1"/>
    <col min="12558" max="12558" width="12.42578125" style="8" bestFit="1" customWidth="1"/>
    <col min="12559" max="12559" width="24.5703125" style="8" bestFit="1" customWidth="1"/>
    <col min="12560" max="12560" width="10.7109375" style="8" customWidth="1"/>
    <col min="12561" max="12561" width="14.28515625" style="8" customWidth="1"/>
    <col min="12562" max="12800" width="9.140625" style="8"/>
    <col min="12801" max="12802" width="0" style="8" hidden="1" customWidth="1"/>
    <col min="12803" max="12803" width="11.42578125" style="8" bestFit="1" customWidth="1"/>
    <col min="12804" max="12804" width="40" style="8" customWidth="1"/>
    <col min="12805" max="12805" width="10.42578125" style="8" customWidth="1"/>
    <col min="12806" max="12806" width="10.140625" style="8" bestFit="1" customWidth="1"/>
    <col min="12807" max="12807" width="17.5703125" style="8" bestFit="1" customWidth="1"/>
    <col min="12808" max="12808" width="18.28515625" style="8" customWidth="1"/>
    <col min="12809" max="12809" width="15.7109375" style="8" bestFit="1" customWidth="1"/>
    <col min="12810" max="12810" width="15.7109375" style="8" customWidth="1"/>
    <col min="12811" max="12811" width="19.140625" style="8" customWidth="1"/>
    <col min="12812" max="12812" width="21.7109375" style="8" bestFit="1" customWidth="1"/>
    <col min="12813" max="12813" width="22.42578125" style="8" customWidth="1"/>
    <col min="12814" max="12814" width="12.42578125" style="8" bestFit="1" customWidth="1"/>
    <col min="12815" max="12815" width="24.5703125" style="8" bestFit="1" customWidth="1"/>
    <col min="12816" max="12816" width="10.7109375" style="8" customWidth="1"/>
    <col min="12817" max="12817" width="14.28515625" style="8" customWidth="1"/>
    <col min="12818" max="13056" width="9.140625" style="8"/>
    <col min="13057" max="13058" width="0" style="8" hidden="1" customWidth="1"/>
    <col min="13059" max="13059" width="11.42578125" style="8" bestFit="1" customWidth="1"/>
    <col min="13060" max="13060" width="40" style="8" customWidth="1"/>
    <col min="13061" max="13061" width="10.42578125" style="8" customWidth="1"/>
    <col min="13062" max="13062" width="10.140625" style="8" bestFit="1" customWidth="1"/>
    <col min="13063" max="13063" width="17.5703125" style="8" bestFit="1" customWidth="1"/>
    <col min="13064" max="13064" width="18.28515625" style="8" customWidth="1"/>
    <col min="13065" max="13065" width="15.7109375" style="8" bestFit="1" customWidth="1"/>
    <col min="13066" max="13066" width="15.7109375" style="8" customWidth="1"/>
    <col min="13067" max="13067" width="19.140625" style="8" customWidth="1"/>
    <col min="13068" max="13068" width="21.7109375" style="8" bestFit="1" customWidth="1"/>
    <col min="13069" max="13069" width="22.42578125" style="8" customWidth="1"/>
    <col min="13070" max="13070" width="12.42578125" style="8" bestFit="1" customWidth="1"/>
    <col min="13071" max="13071" width="24.5703125" style="8" bestFit="1" customWidth="1"/>
    <col min="13072" max="13072" width="10.7109375" style="8" customWidth="1"/>
    <col min="13073" max="13073" width="14.28515625" style="8" customWidth="1"/>
    <col min="13074" max="13312" width="9.140625" style="8"/>
    <col min="13313" max="13314" width="0" style="8" hidden="1" customWidth="1"/>
    <col min="13315" max="13315" width="11.42578125" style="8" bestFit="1" customWidth="1"/>
    <col min="13316" max="13316" width="40" style="8" customWidth="1"/>
    <col min="13317" max="13317" width="10.42578125" style="8" customWidth="1"/>
    <col min="13318" max="13318" width="10.140625" style="8" bestFit="1" customWidth="1"/>
    <col min="13319" max="13319" width="17.5703125" style="8" bestFit="1" customWidth="1"/>
    <col min="13320" max="13320" width="18.28515625" style="8" customWidth="1"/>
    <col min="13321" max="13321" width="15.7109375" style="8" bestFit="1" customWidth="1"/>
    <col min="13322" max="13322" width="15.7109375" style="8" customWidth="1"/>
    <col min="13323" max="13323" width="19.140625" style="8" customWidth="1"/>
    <col min="13324" max="13324" width="21.7109375" style="8" bestFit="1" customWidth="1"/>
    <col min="13325" max="13325" width="22.42578125" style="8" customWidth="1"/>
    <col min="13326" max="13326" width="12.42578125" style="8" bestFit="1" customWidth="1"/>
    <col min="13327" max="13327" width="24.5703125" style="8" bestFit="1" customWidth="1"/>
    <col min="13328" max="13328" width="10.7109375" style="8" customWidth="1"/>
    <col min="13329" max="13329" width="14.28515625" style="8" customWidth="1"/>
    <col min="13330" max="13568" width="9.140625" style="8"/>
    <col min="13569" max="13570" width="0" style="8" hidden="1" customWidth="1"/>
    <col min="13571" max="13571" width="11.42578125" style="8" bestFit="1" customWidth="1"/>
    <col min="13572" max="13572" width="40" style="8" customWidth="1"/>
    <col min="13573" max="13573" width="10.42578125" style="8" customWidth="1"/>
    <col min="13574" max="13574" width="10.140625" style="8" bestFit="1" customWidth="1"/>
    <col min="13575" max="13575" width="17.5703125" style="8" bestFit="1" customWidth="1"/>
    <col min="13576" max="13576" width="18.28515625" style="8" customWidth="1"/>
    <col min="13577" max="13577" width="15.7109375" style="8" bestFit="1" customWidth="1"/>
    <col min="13578" max="13578" width="15.7109375" style="8" customWidth="1"/>
    <col min="13579" max="13579" width="19.140625" style="8" customWidth="1"/>
    <col min="13580" max="13580" width="21.7109375" style="8" bestFit="1" customWidth="1"/>
    <col min="13581" max="13581" width="22.42578125" style="8" customWidth="1"/>
    <col min="13582" max="13582" width="12.42578125" style="8" bestFit="1" customWidth="1"/>
    <col min="13583" max="13583" width="24.5703125" style="8" bestFit="1" customWidth="1"/>
    <col min="13584" max="13584" width="10.7109375" style="8" customWidth="1"/>
    <col min="13585" max="13585" width="14.28515625" style="8" customWidth="1"/>
    <col min="13586" max="13824" width="9.140625" style="8"/>
    <col min="13825" max="13826" width="0" style="8" hidden="1" customWidth="1"/>
    <col min="13827" max="13827" width="11.42578125" style="8" bestFit="1" customWidth="1"/>
    <col min="13828" max="13828" width="40" style="8" customWidth="1"/>
    <col min="13829" max="13829" width="10.42578125" style="8" customWidth="1"/>
    <col min="13830" max="13830" width="10.140625" style="8" bestFit="1" customWidth="1"/>
    <col min="13831" max="13831" width="17.5703125" style="8" bestFit="1" customWidth="1"/>
    <col min="13832" max="13832" width="18.28515625" style="8" customWidth="1"/>
    <col min="13833" max="13833" width="15.7109375" style="8" bestFit="1" customWidth="1"/>
    <col min="13834" max="13834" width="15.7109375" style="8" customWidth="1"/>
    <col min="13835" max="13835" width="19.140625" style="8" customWidth="1"/>
    <col min="13836" max="13836" width="21.7109375" style="8" bestFit="1" customWidth="1"/>
    <col min="13837" max="13837" width="22.42578125" style="8" customWidth="1"/>
    <col min="13838" max="13838" width="12.42578125" style="8" bestFit="1" customWidth="1"/>
    <col min="13839" max="13839" width="24.5703125" style="8" bestFit="1" customWidth="1"/>
    <col min="13840" max="13840" width="10.7109375" style="8" customWidth="1"/>
    <col min="13841" max="13841" width="14.28515625" style="8" customWidth="1"/>
    <col min="13842" max="14080" width="9.140625" style="8"/>
    <col min="14081" max="14082" width="0" style="8" hidden="1" customWidth="1"/>
    <col min="14083" max="14083" width="11.42578125" style="8" bestFit="1" customWidth="1"/>
    <col min="14084" max="14084" width="40" style="8" customWidth="1"/>
    <col min="14085" max="14085" width="10.42578125" style="8" customWidth="1"/>
    <col min="14086" max="14086" width="10.140625" style="8" bestFit="1" customWidth="1"/>
    <col min="14087" max="14087" width="17.5703125" style="8" bestFit="1" customWidth="1"/>
    <col min="14088" max="14088" width="18.28515625" style="8" customWidth="1"/>
    <col min="14089" max="14089" width="15.7109375" style="8" bestFit="1" customWidth="1"/>
    <col min="14090" max="14090" width="15.7109375" style="8" customWidth="1"/>
    <col min="14091" max="14091" width="19.140625" style="8" customWidth="1"/>
    <col min="14092" max="14092" width="21.7109375" style="8" bestFit="1" customWidth="1"/>
    <col min="14093" max="14093" width="22.42578125" style="8" customWidth="1"/>
    <col min="14094" max="14094" width="12.42578125" style="8" bestFit="1" customWidth="1"/>
    <col min="14095" max="14095" width="24.5703125" style="8" bestFit="1" customWidth="1"/>
    <col min="14096" max="14096" width="10.7109375" style="8" customWidth="1"/>
    <col min="14097" max="14097" width="14.28515625" style="8" customWidth="1"/>
    <col min="14098" max="14336" width="9.140625" style="8"/>
    <col min="14337" max="14338" width="0" style="8" hidden="1" customWidth="1"/>
    <col min="14339" max="14339" width="11.42578125" style="8" bestFit="1" customWidth="1"/>
    <col min="14340" max="14340" width="40" style="8" customWidth="1"/>
    <col min="14341" max="14341" width="10.42578125" style="8" customWidth="1"/>
    <col min="14342" max="14342" width="10.140625" style="8" bestFit="1" customWidth="1"/>
    <col min="14343" max="14343" width="17.5703125" style="8" bestFit="1" customWidth="1"/>
    <col min="14344" max="14344" width="18.28515625" style="8" customWidth="1"/>
    <col min="14345" max="14345" width="15.7109375" style="8" bestFit="1" customWidth="1"/>
    <col min="14346" max="14346" width="15.7109375" style="8" customWidth="1"/>
    <col min="14347" max="14347" width="19.140625" style="8" customWidth="1"/>
    <col min="14348" max="14348" width="21.7109375" style="8" bestFit="1" customWidth="1"/>
    <col min="14349" max="14349" width="22.42578125" style="8" customWidth="1"/>
    <col min="14350" max="14350" width="12.42578125" style="8" bestFit="1" customWidth="1"/>
    <col min="14351" max="14351" width="24.5703125" style="8" bestFit="1" customWidth="1"/>
    <col min="14352" max="14352" width="10.7109375" style="8" customWidth="1"/>
    <col min="14353" max="14353" width="14.28515625" style="8" customWidth="1"/>
    <col min="14354" max="14592" width="9.140625" style="8"/>
    <col min="14593" max="14594" width="0" style="8" hidden="1" customWidth="1"/>
    <col min="14595" max="14595" width="11.42578125" style="8" bestFit="1" customWidth="1"/>
    <col min="14596" max="14596" width="40" style="8" customWidth="1"/>
    <col min="14597" max="14597" width="10.42578125" style="8" customWidth="1"/>
    <col min="14598" max="14598" width="10.140625" style="8" bestFit="1" customWidth="1"/>
    <col min="14599" max="14599" width="17.5703125" style="8" bestFit="1" customWidth="1"/>
    <col min="14600" max="14600" width="18.28515625" style="8" customWidth="1"/>
    <col min="14601" max="14601" width="15.7109375" style="8" bestFit="1" customWidth="1"/>
    <col min="14602" max="14602" width="15.7109375" style="8" customWidth="1"/>
    <col min="14603" max="14603" width="19.140625" style="8" customWidth="1"/>
    <col min="14604" max="14604" width="21.7109375" style="8" bestFit="1" customWidth="1"/>
    <col min="14605" max="14605" width="22.42578125" style="8" customWidth="1"/>
    <col min="14606" max="14606" width="12.42578125" style="8" bestFit="1" customWidth="1"/>
    <col min="14607" max="14607" width="24.5703125" style="8" bestFit="1" customWidth="1"/>
    <col min="14608" max="14608" width="10.7109375" style="8" customWidth="1"/>
    <col min="14609" max="14609" width="14.28515625" style="8" customWidth="1"/>
    <col min="14610" max="14848" width="9.140625" style="8"/>
    <col min="14849" max="14850" width="0" style="8" hidden="1" customWidth="1"/>
    <col min="14851" max="14851" width="11.42578125" style="8" bestFit="1" customWidth="1"/>
    <col min="14852" max="14852" width="40" style="8" customWidth="1"/>
    <col min="14853" max="14853" width="10.42578125" style="8" customWidth="1"/>
    <col min="14854" max="14854" width="10.140625" style="8" bestFit="1" customWidth="1"/>
    <col min="14855" max="14855" width="17.5703125" style="8" bestFit="1" customWidth="1"/>
    <col min="14856" max="14856" width="18.28515625" style="8" customWidth="1"/>
    <col min="14857" max="14857" width="15.7109375" style="8" bestFit="1" customWidth="1"/>
    <col min="14858" max="14858" width="15.7109375" style="8" customWidth="1"/>
    <col min="14859" max="14859" width="19.140625" style="8" customWidth="1"/>
    <col min="14860" max="14860" width="21.7109375" style="8" bestFit="1" customWidth="1"/>
    <col min="14861" max="14861" width="22.42578125" style="8" customWidth="1"/>
    <col min="14862" max="14862" width="12.42578125" style="8" bestFit="1" customWidth="1"/>
    <col min="14863" max="14863" width="24.5703125" style="8" bestFit="1" customWidth="1"/>
    <col min="14864" max="14864" width="10.7109375" style="8" customWidth="1"/>
    <col min="14865" max="14865" width="14.28515625" style="8" customWidth="1"/>
    <col min="14866" max="15104" width="9.140625" style="8"/>
    <col min="15105" max="15106" width="0" style="8" hidden="1" customWidth="1"/>
    <col min="15107" max="15107" width="11.42578125" style="8" bestFit="1" customWidth="1"/>
    <col min="15108" max="15108" width="40" style="8" customWidth="1"/>
    <col min="15109" max="15109" width="10.42578125" style="8" customWidth="1"/>
    <col min="15110" max="15110" width="10.140625" style="8" bestFit="1" customWidth="1"/>
    <col min="15111" max="15111" width="17.5703125" style="8" bestFit="1" customWidth="1"/>
    <col min="15112" max="15112" width="18.28515625" style="8" customWidth="1"/>
    <col min="15113" max="15113" width="15.7109375" style="8" bestFit="1" customWidth="1"/>
    <col min="15114" max="15114" width="15.7109375" style="8" customWidth="1"/>
    <col min="15115" max="15115" width="19.140625" style="8" customWidth="1"/>
    <col min="15116" max="15116" width="21.7109375" style="8" bestFit="1" customWidth="1"/>
    <col min="15117" max="15117" width="22.42578125" style="8" customWidth="1"/>
    <col min="15118" max="15118" width="12.42578125" style="8" bestFit="1" customWidth="1"/>
    <col min="15119" max="15119" width="24.5703125" style="8" bestFit="1" customWidth="1"/>
    <col min="15120" max="15120" width="10.7109375" style="8" customWidth="1"/>
    <col min="15121" max="15121" width="14.28515625" style="8" customWidth="1"/>
    <col min="15122" max="15360" width="9.140625" style="8"/>
    <col min="15361" max="15362" width="0" style="8" hidden="1" customWidth="1"/>
    <col min="15363" max="15363" width="11.42578125" style="8" bestFit="1" customWidth="1"/>
    <col min="15364" max="15364" width="40" style="8" customWidth="1"/>
    <col min="15365" max="15365" width="10.42578125" style="8" customWidth="1"/>
    <col min="15366" max="15366" width="10.140625" style="8" bestFit="1" customWidth="1"/>
    <col min="15367" max="15367" width="17.5703125" style="8" bestFit="1" customWidth="1"/>
    <col min="15368" max="15368" width="18.28515625" style="8" customWidth="1"/>
    <col min="15369" max="15369" width="15.7109375" style="8" bestFit="1" customWidth="1"/>
    <col min="15370" max="15370" width="15.7109375" style="8" customWidth="1"/>
    <col min="15371" max="15371" width="19.140625" style="8" customWidth="1"/>
    <col min="15372" max="15372" width="21.7109375" style="8" bestFit="1" customWidth="1"/>
    <col min="15373" max="15373" width="22.42578125" style="8" customWidth="1"/>
    <col min="15374" max="15374" width="12.42578125" style="8" bestFit="1" customWidth="1"/>
    <col min="15375" max="15375" width="24.5703125" style="8" bestFit="1" customWidth="1"/>
    <col min="15376" max="15376" width="10.7109375" style="8" customWidth="1"/>
    <col min="15377" max="15377" width="14.28515625" style="8" customWidth="1"/>
    <col min="15378" max="15616" width="9.140625" style="8"/>
    <col min="15617" max="15618" width="0" style="8" hidden="1" customWidth="1"/>
    <col min="15619" max="15619" width="11.42578125" style="8" bestFit="1" customWidth="1"/>
    <col min="15620" max="15620" width="40" style="8" customWidth="1"/>
    <col min="15621" max="15621" width="10.42578125" style="8" customWidth="1"/>
    <col min="15622" max="15622" width="10.140625" style="8" bestFit="1" customWidth="1"/>
    <col min="15623" max="15623" width="17.5703125" style="8" bestFit="1" customWidth="1"/>
    <col min="15624" max="15624" width="18.28515625" style="8" customWidth="1"/>
    <col min="15625" max="15625" width="15.7109375" style="8" bestFit="1" customWidth="1"/>
    <col min="15626" max="15626" width="15.7109375" style="8" customWidth="1"/>
    <col min="15627" max="15627" width="19.140625" style="8" customWidth="1"/>
    <col min="15628" max="15628" width="21.7109375" style="8" bestFit="1" customWidth="1"/>
    <col min="15629" max="15629" width="22.42578125" style="8" customWidth="1"/>
    <col min="15630" max="15630" width="12.42578125" style="8" bestFit="1" customWidth="1"/>
    <col min="15631" max="15631" width="24.5703125" style="8" bestFit="1" customWidth="1"/>
    <col min="15632" max="15632" width="10.7109375" style="8" customWidth="1"/>
    <col min="15633" max="15633" width="14.28515625" style="8" customWidth="1"/>
    <col min="15634" max="15872" width="9.140625" style="8"/>
    <col min="15873" max="15874" width="0" style="8" hidden="1" customWidth="1"/>
    <col min="15875" max="15875" width="11.42578125" style="8" bestFit="1" customWidth="1"/>
    <col min="15876" max="15876" width="40" style="8" customWidth="1"/>
    <col min="15877" max="15877" width="10.42578125" style="8" customWidth="1"/>
    <col min="15878" max="15878" width="10.140625" style="8" bestFit="1" customWidth="1"/>
    <col min="15879" max="15879" width="17.5703125" style="8" bestFit="1" customWidth="1"/>
    <col min="15880" max="15880" width="18.28515625" style="8" customWidth="1"/>
    <col min="15881" max="15881" width="15.7109375" style="8" bestFit="1" customWidth="1"/>
    <col min="15882" max="15882" width="15.7109375" style="8" customWidth="1"/>
    <col min="15883" max="15883" width="19.140625" style="8" customWidth="1"/>
    <col min="15884" max="15884" width="21.7109375" style="8" bestFit="1" customWidth="1"/>
    <col min="15885" max="15885" width="22.42578125" style="8" customWidth="1"/>
    <col min="15886" max="15886" width="12.42578125" style="8" bestFit="1" customWidth="1"/>
    <col min="15887" max="15887" width="24.5703125" style="8" bestFit="1" customWidth="1"/>
    <col min="15888" max="15888" width="10.7109375" style="8" customWidth="1"/>
    <col min="15889" max="15889" width="14.28515625" style="8" customWidth="1"/>
    <col min="15890" max="16128" width="9.140625" style="8"/>
    <col min="16129" max="16130" width="0" style="8" hidden="1" customWidth="1"/>
    <col min="16131" max="16131" width="11.42578125" style="8" bestFit="1" customWidth="1"/>
    <col min="16132" max="16132" width="40" style="8" customWidth="1"/>
    <col min="16133" max="16133" width="10.42578125" style="8" customWidth="1"/>
    <col min="16134" max="16134" width="10.140625" style="8" bestFit="1" customWidth="1"/>
    <col min="16135" max="16135" width="17.5703125" style="8" bestFit="1" customWidth="1"/>
    <col min="16136" max="16136" width="18.28515625" style="8" customWidth="1"/>
    <col min="16137" max="16137" width="15.7109375" style="8" bestFit="1" customWidth="1"/>
    <col min="16138" max="16138" width="15.7109375" style="8" customWidth="1"/>
    <col min="16139" max="16139" width="19.140625" style="8" customWidth="1"/>
    <col min="16140" max="16140" width="21.7109375" style="8" bestFit="1" customWidth="1"/>
    <col min="16141" max="16141" width="22.42578125" style="8" customWidth="1"/>
    <col min="16142" max="16142" width="12.42578125" style="8" bestFit="1" customWidth="1"/>
    <col min="16143" max="16143" width="24.5703125" style="8" bestFit="1" customWidth="1"/>
    <col min="16144" max="16144" width="10.7109375" style="8" customWidth="1"/>
    <col min="16145" max="16145" width="14.28515625" style="8" customWidth="1"/>
    <col min="16146" max="16384" width="9.140625" style="8"/>
  </cols>
  <sheetData>
    <row r="1" spans="1:17" ht="18">
      <c r="C1" s="221" t="s">
        <v>16</v>
      </c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</row>
    <row r="2" spans="1:17" ht="15.75" thickBot="1">
      <c r="C2" s="222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</row>
    <row r="3" spans="1:17" ht="15.75" thickBot="1">
      <c r="C3" s="224"/>
      <c r="D3" s="226" t="s">
        <v>17</v>
      </c>
      <c r="E3" s="227"/>
      <c r="F3" s="227"/>
      <c r="G3" s="228"/>
      <c r="H3" s="205"/>
      <c r="I3" s="229"/>
      <c r="J3" s="230"/>
      <c r="K3" s="202" t="s">
        <v>18</v>
      </c>
      <c r="L3" s="203"/>
      <c r="M3" s="203"/>
      <c r="N3" s="203"/>
      <c r="O3" s="204"/>
      <c r="P3" s="205"/>
      <c r="Q3" s="206"/>
    </row>
    <row r="4" spans="1:17">
      <c r="C4" s="224"/>
      <c r="D4" s="207"/>
      <c r="E4" s="208"/>
      <c r="F4" s="208"/>
      <c r="G4" s="209"/>
      <c r="H4" s="205"/>
      <c r="I4" s="229"/>
      <c r="J4" s="230"/>
      <c r="K4" s="210"/>
      <c r="L4" s="211"/>
      <c r="M4" s="211"/>
      <c r="N4" s="211"/>
      <c r="O4" s="212"/>
      <c r="P4" s="205"/>
      <c r="Q4" s="206"/>
    </row>
    <row r="5" spans="1:17" ht="15.75" thickBot="1">
      <c r="C5" s="224"/>
      <c r="D5" s="9" t="s">
        <v>19</v>
      </c>
      <c r="E5" s="10"/>
      <c r="F5" s="11" t="s">
        <v>21</v>
      </c>
      <c r="G5" s="12"/>
      <c r="H5" s="205"/>
      <c r="I5" s="229"/>
      <c r="J5" s="230"/>
      <c r="K5" s="213" t="s">
        <v>22</v>
      </c>
      <c r="L5" s="177"/>
      <c r="M5" s="214"/>
      <c r="N5" s="13" t="str">
        <f>[1]Info!$B$3</f>
        <v>2013</v>
      </c>
      <c r="O5" s="14"/>
      <c r="P5" s="205"/>
      <c r="Q5" s="206"/>
    </row>
    <row r="6" spans="1:17" ht="16.5" thickBot="1">
      <c r="C6" s="224"/>
      <c r="D6" s="215"/>
      <c r="E6" s="216"/>
      <c r="F6" s="216"/>
      <c r="G6" s="217"/>
      <c r="H6" s="205"/>
      <c r="I6" s="229"/>
      <c r="J6" s="230"/>
      <c r="K6" s="218"/>
      <c r="L6" s="219"/>
      <c r="M6" s="219"/>
      <c r="N6" s="219"/>
      <c r="O6" s="220"/>
      <c r="P6" s="205"/>
      <c r="Q6" s="206"/>
    </row>
    <row r="7" spans="1:17" ht="15.75" thickBot="1">
      <c r="C7" s="225"/>
      <c r="D7" s="192" t="s">
        <v>23</v>
      </c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</row>
    <row r="8" spans="1:17">
      <c r="C8" s="193"/>
      <c r="D8" s="195" t="s">
        <v>24</v>
      </c>
      <c r="E8" s="198" t="s">
        <v>25</v>
      </c>
      <c r="F8" s="199"/>
      <c r="G8" s="178" t="s">
        <v>26</v>
      </c>
      <c r="H8" s="178"/>
      <c r="I8" s="178"/>
      <c r="J8" s="200" t="s">
        <v>7</v>
      </c>
      <c r="K8" s="200" t="s">
        <v>8</v>
      </c>
      <c r="L8" s="200" t="s">
        <v>9</v>
      </c>
      <c r="M8" s="178" t="s">
        <v>10</v>
      </c>
      <c r="N8" s="178" t="s">
        <v>11</v>
      </c>
      <c r="O8" s="178" t="s">
        <v>12</v>
      </c>
      <c r="P8" s="178" t="s">
        <v>13</v>
      </c>
      <c r="Q8" s="181" t="s">
        <v>27</v>
      </c>
    </row>
    <row r="9" spans="1:17">
      <c r="C9" s="194"/>
      <c r="D9" s="196"/>
      <c r="E9" s="184" t="s">
        <v>28</v>
      </c>
      <c r="F9" s="186" t="s">
        <v>29</v>
      </c>
      <c r="G9" s="188" t="s">
        <v>4</v>
      </c>
      <c r="H9" s="190" t="s">
        <v>5</v>
      </c>
      <c r="I9" s="190" t="s">
        <v>6</v>
      </c>
      <c r="J9" s="201"/>
      <c r="K9" s="201"/>
      <c r="L9" s="201"/>
      <c r="M9" s="190"/>
      <c r="N9" s="179"/>
      <c r="O9" s="179"/>
      <c r="P9" s="179"/>
      <c r="Q9" s="182"/>
    </row>
    <row r="10" spans="1:17" ht="15.75" thickBot="1">
      <c r="C10" s="194"/>
      <c r="D10" s="197"/>
      <c r="E10" s="185"/>
      <c r="F10" s="187"/>
      <c r="G10" s="189"/>
      <c r="H10" s="191"/>
      <c r="I10" s="191"/>
      <c r="J10" s="187"/>
      <c r="K10" s="187"/>
      <c r="L10" s="187"/>
      <c r="M10" s="191"/>
      <c r="N10" s="180"/>
      <c r="O10" s="180"/>
      <c r="P10" s="180"/>
      <c r="Q10" s="183"/>
    </row>
    <row r="11" spans="1:17" ht="15.75" hidden="1" thickBot="1">
      <c r="A11" s="7" t="s">
        <v>114</v>
      </c>
      <c r="B11" s="7" t="s">
        <v>115</v>
      </c>
      <c r="C11" s="62" t="s">
        <v>116</v>
      </c>
      <c r="E11" s="8" t="s">
        <v>117</v>
      </c>
      <c r="F11" s="8" t="s">
        <v>118</v>
      </c>
      <c r="G11" s="8" t="s">
        <v>119</v>
      </c>
      <c r="H11" s="8" t="s">
        <v>120</v>
      </c>
      <c r="I11" s="8" t="s">
        <v>121</v>
      </c>
      <c r="J11" s="8" t="s">
        <v>122</v>
      </c>
      <c r="K11" s="8" t="s">
        <v>123</v>
      </c>
      <c r="L11" s="8" t="s">
        <v>124</v>
      </c>
      <c r="M11" s="8" t="s">
        <v>125</v>
      </c>
      <c r="N11" s="8" t="s">
        <v>126</v>
      </c>
      <c r="O11" s="8" t="s">
        <v>127</v>
      </c>
      <c r="P11" s="8" t="s">
        <v>128</v>
      </c>
    </row>
    <row r="12" spans="1:17" ht="15.75" hidden="1" thickBot="1">
      <c r="C12" s="72" t="s">
        <v>129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4">
        <v>0</v>
      </c>
      <c r="M12" s="73">
        <v>0</v>
      </c>
      <c r="N12" s="73">
        <v>0</v>
      </c>
      <c r="O12" s="73">
        <v>0</v>
      </c>
      <c r="P12" s="73">
        <v>0</v>
      </c>
      <c r="Q12" s="73"/>
    </row>
    <row r="13" spans="1:17" ht="15.75" hidden="1" thickBot="1">
      <c r="C13" s="72" t="s">
        <v>129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4">
        <v>0</v>
      </c>
      <c r="M13" s="73">
        <v>0</v>
      </c>
      <c r="N13" s="73">
        <v>0</v>
      </c>
      <c r="O13" s="73">
        <v>0</v>
      </c>
      <c r="P13" s="73">
        <v>0</v>
      </c>
      <c r="Q13" s="73"/>
    </row>
    <row r="14" spans="1:17" ht="15.75" hidden="1" thickBot="1">
      <c r="C14" s="72" t="s">
        <v>129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4">
        <v>0</v>
      </c>
      <c r="M14" s="73">
        <v>0</v>
      </c>
      <c r="N14" s="73">
        <v>0</v>
      </c>
      <c r="O14" s="73">
        <v>0</v>
      </c>
      <c r="P14" s="73">
        <v>0</v>
      </c>
      <c r="Q14" s="73"/>
    </row>
    <row r="15" spans="1:17" ht="15.75" hidden="1" thickBot="1">
      <c r="C15" s="72" t="s">
        <v>129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4">
        <v>0</v>
      </c>
      <c r="M15" s="73">
        <v>0</v>
      </c>
      <c r="N15" s="73">
        <v>0</v>
      </c>
      <c r="O15" s="73">
        <v>0</v>
      </c>
      <c r="P15" s="73">
        <v>0</v>
      </c>
      <c r="Q15" s="73"/>
    </row>
    <row r="16" spans="1:17" ht="15.75" thickBot="1">
      <c r="C16" s="15"/>
      <c r="D16" s="174" t="s">
        <v>30</v>
      </c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6"/>
    </row>
    <row r="17" spans="1:17">
      <c r="A17" s="7" t="str">
        <f>[1]Info!$B$2</f>
        <v>920</v>
      </c>
      <c r="B17" s="7" t="s">
        <v>31</v>
      </c>
      <c r="C17" s="75" t="s">
        <v>130</v>
      </c>
      <c r="D17" s="16" t="s">
        <v>32</v>
      </c>
      <c r="E17" s="76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17">
        <f>SUM(E17:P17)</f>
        <v>0</v>
      </c>
    </row>
    <row r="18" spans="1:17">
      <c r="A18" s="7" t="str">
        <f>[1]Info!$B$2</f>
        <v>920</v>
      </c>
      <c r="B18" s="7" t="s">
        <v>31</v>
      </c>
      <c r="C18" s="75" t="s">
        <v>131</v>
      </c>
      <c r="D18" s="16" t="s">
        <v>33</v>
      </c>
      <c r="E18" s="78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18">
        <f>SUM(E18:P18)</f>
        <v>0</v>
      </c>
    </row>
    <row r="19" spans="1:17">
      <c r="A19" s="7" t="str">
        <f>[1]Info!$B$2</f>
        <v>920</v>
      </c>
      <c r="B19" s="7" t="s">
        <v>31</v>
      </c>
      <c r="C19" s="75" t="s">
        <v>132</v>
      </c>
      <c r="D19" s="16" t="s">
        <v>34</v>
      </c>
      <c r="E19" s="19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18">
        <f>SUM(E19:P19)</f>
        <v>0</v>
      </c>
    </row>
    <row r="20" spans="1:17">
      <c r="A20" s="7" t="str">
        <f>[1]Info!$B$2</f>
        <v>920</v>
      </c>
      <c r="B20" s="7" t="s">
        <v>31</v>
      </c>
      <c r="C20" s="75" t="s">
        <v>133</v>
      </c>
      <c r="D20" s="16" t="s">
        <v>35</v>
      </c>
      <c r="E20" s="78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18">
        <f>SUM(E20:P20)</f>
        <v>0</v>
      </c>
    </row>
    <row r="21" spans="1:17">
      <c r="A21" s="7" t="str">
        <f>[1]Info!$B$2</f>
        <v>920</v>
      </c>
      <c r="B21" s="7" t="s">
        <v>31</v>
      </c>
      <c r="C21" s="79" t="s">
        <v>134</v>
      </c>
      <c r="D21" s="16" t="s">
        <v>36</v>
      </c>
      <c r="E21" s="21">
        <f>+E22+E23+E24</f>
        <v>0</v>
      </c>
      <c r="F21" s="22">
        <f>+F22+F23+F24</f>
        <v>0</v>
      </c>
      <c r="G21" s="22">
        <f t="shared" ref="G21:P21" si="0">+G22+G23+G24</f>
        <v>0</v>
      </c>
      <c r="H21" s="22">
        <f t="shared" si="0"/>
        <v>0</v>
      </c>
      <c r="I21" s="22">
        <f t="shared" si="0"/>
        <v>0</v>
      </c>
      <c r="J21" s="22">
        <f t="shared" si="0"/>
        <v>0</v>
      </c>
      <c r="K21" s="22">
        <f t="shared" si="0"/>
        <v>0</v>
      </c>
      <c r="L21" s="22">
        <f t="shared" si="0"/>
        <v>0</v>
      </c>
      <c r="M21" s="22">
        <f t="shared" si="0"/>
        <v>0</v>
      </c>
      <c r="N21" s="22">
        <f t="shared" si="0"/>
        <v>0</v>
      </c>
      <c r="O21" s="22">
        <f t="shared" si="0"/>
        <v>0</v>
      </c>
      <c r="P21" s="22">
        <f t="shared" si="0"/>
        <v>0</v>
      </c>
      <c r="Q21" s="18">
        <f t="shared" ref="Q21:Q28" si="1">SUM(E21:P21)</f>
        <v>0</v>
      </c>
    </row>
    <row r="22" spans="1:17">
      <c r="A22" s="7" t="str">
        <f>[1]Info!$B$2</f>
        <v>920</v>
      </c>
      <c r="B22" s="7" t="s">
        <v>31</v>
      </c>
      <c r="C22" s="80" t="s">
        <v>37</v>
      </c>
      <c r="D22" s="81" t="s">
        <v>38</v>
      </c>
      <c r="E22" s="78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18">
        <f t="shared" si="1"/>
        <v>0</v>
      </c>
    </row>
    <row r="23" spans="1:17">
      <c r="A23" s="7" t="str">
        <f>[1]Info!$B$2</f>
        <v>920</v>
      </c>
      <c r="B23" s="7" t="s">
        <v>31</v>
      </c>
      <c r="C23" s="80" t="s">
        <v>39</v>
      </c>
      <c r="D23" s="81" t="s">
        <v>40</v>
      </c>
      <c r="E23" s="19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18">
        <f t="shared" si="1"/>
        <v>0</v>
      </c>
    </row>
    <row r="24" spans="1:17">
      <c r="A24" s="7" t="str">
        <f>[1]Info!$B$2</f>
        <v>920</v>
      </c>
      <c r="B24" s="7" t="s">
        <v>31</v>
      </c>
      <c r="C24" s="80" t="s">
        <v>41</v>
      </c>
      <c r="D24" s="81" t="s">
        <v>42</v>
      </c>
      <c r="E24" s="19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18">
        <f t="shared" si="1"/>
        <v>0</v>
      </c>
    </row>
    <row r="25" spans="1:17">
      <c r="A25" s="7" t="str">
        <f>[1]Info!$B$2</f>
        <v>920</v>
      </c>
      <c r="B25" s="7" t="s">
        <v>31</v>
      </c>
      <c r="C25" s="79" t="s">
        <v>135</v>
      </c>
      <c r="D25" s="16" t="s">
        <v>43</v>
      </c>
      <c r="E25" s="23">
        <f>+E26+E27+E28</f>
        <v>0</v>
      </c>
      <c r="F25" s="24">
        <f>+F26+F27+F28</f>
        <v>0</v>
      </c>
      <c r="G25" s="24">
        <f t="shared" ref="G25:P25" si="2">+G26+G27+G28</f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  <c r="N25" s="24">
        <f t="shared" si="2"/>
        <v>0</v>
      </c>
      <c r="O25" s="24">
        <f t="shared" si="2"/>
        <v>0</v>
      </c>
      <c r="P25" s="24">
        <f t="shared" si="2"/>
        <v>0</v>
      </c>
      <c r="Q25" s="18">
        <f t="shared" si="1"/>
        <v>0</v>
      </c>
    </row>
    <row r="26" spans="1:17">
      <c r="A26" s="7" t="str">
        <f>[1]Info!$B$2</f>
        <v>920</v>
      </c>
      <c r="B26" s="7" t="s">
        <v>31</v>
      </c>
      <c r="C26" s="80" t="s">
        <v>44</v>
      </c>
      <c r="D26" s="25" t="s">
        <v>45</v>
      </c>
      <c r="E26" s="19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18">
        <f t="shared" si="1"/>
        <v>0</v>
      </c>
    </row>
    <row r="27" spans="1:17">
      <c r="A27" s="7" t="str">
        <f>[1]Info!$B$2</f>
        <v>920</v>
      </c>
      <c r="B27" s="7" t="s">
        <v>31</v>
      </c>
      <c r="C27" s="80" t="s">
        <v>46</v>
      </c>
      <c r="D27" s="25" t="s">
        <v>47</v>
      </c>
      <c r="E27" s="19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18">
        <f t="shared" si="1"/>
        <v>0</v>
      </c>
    </row>
    <row r="28" spans="1:17">
      <c r="A28" s="7" t="str">
        <f>[1]Info!$B$2</f>
        <v>920</v>
      </c>
      <c r="B28" s="7" t="s">
        <v>31</v>
      </c>
      <c r="C28" s="80" t="s">
        <v>48</v>
      </c>
      <c r="D28" s="25" t="s">
        <v>49</v>
      </c>
      <c r="E28" s="19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18">
        <f t="shared" si="1"/>
        <v>0</v>
      </c>
    </row>
    <row r="29" spans="1:17" ht="15.75" thickBot="1">
      <c r="A29" s="7" t="str">
        <f>[1]Info!$B$2</f>
        <v>920</v>
      </c>
      <c r="B29" s="7" t="s">
        <v>31</v>
      </c>
      <c r="C29" s="82" t="s">
        <v>136</v>
      </c>
      <c r="D29" s="27" t="s">
        <v>27</v>
      </c>
      <c r="E29" s="28">
        <f>+E17+E18+E19+E20+E21+E25</f>
        <v>0</v>
      </c>
      <c r="F29" s="29">
        <f>+F17+F18+F19+F20+F21+F25</f>
        <v>0</v>
      </c>
      <c r="G29" s="29">
        <f t="shared" ref="G29:O29" si="3">+G17+G18+G19+G20+G21+G25</f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  <c r="N29" s="29">
        <f t="shared" si="3"/>
        <v>0</v>
      </c>
      <c r="O29" s="29">
        <f t="shared" si="3"/>
        <v>0</v>
      </c>
      <c r="P29" s="29">
        <f>+P17+P18+P19+P20+P21+P25</f>
        <v>0</v>
      </c>
      <c r="Q29" s="30">
        <f>+Q17+Q18+Q19+Q20+Q21+Q25</f>
        <v>0</v>
      </c>
    </row>
    <row r="30" spans="1:17" ht="15.75" thickBot="1">
      <c r="A30" s="7" t="str">
        <f>[1]Info!$B$2</f>
        <v>920</v>
      </c>
      <c r="B30" s="7" t="s">
        <v>31</v>
      </c>
      <c r="C30" s="26"/>
      <c r="D30" s="174" t="s">
        <v>50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6"/>
    </row>
    <row r="31" spans="1:17">
      <c r="A31" s="7" t="str">
        <f>[1]Info!$B$2</f>
        <v>920</v>
      </c>
      <c r="B31" s="7" t="s">
        <v>31</v>
      </c>
      <c r="C31" s="75" t="s">
        <v>137</v>
      </c>
      <c r="D31" s="31" t="s">
        <v>51</v>
      </c>
      <c r="E31" s="76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17">
        <f>SUM(E31:P31)</f>
        <v>0</v>
      </c>
    </row>
    <row r="32" spans="1:17">
      <c r="A32" s="7" t="str">
        <f>[1]Info!$B$2</f>
        <v>920</v>
      </c>
      <c r="B32" s="7" t="s">
        <v>31</v>
      </c>
      <c r="C32" s="79" t="s">
        <v>138</v>
      </c>
      <c r="D32" s="31" t="s">
        <v>52</v>
      </c>
      <c r="E32" s="32"/>
      <c r="F32" s="33"/>
      <c r="G32" s="34"/>
      <c r="H32" s="34"/>
      <c r="I32" s="34"/>
      <c r="J32" s="33"/>
      <c r="K32" s="33"/>
      <c r="L32" s="33"/>
      <c r="M32" s="34"/>
      <c r="N32" s="34"/>
      <c r="O32" s="34"/>
      <c r="P32" s="34"/>
      <c r="Q32" s="35"/>
    </row>
    <row r="33" spans="1:17">
      <c r="A33" s="7" t="str">
        <f>[1]Info!$B$2</f>
        <v>920</v>
      </c>
      <c r="B33" s="7" t="s">
        <v>31</v>
      </c>
      <c r="C33" s="75" t="s">
        <v>139</v>
      </c>
      <c r="D33" s="36" t="s">
        <v>53</v>
      </c>
      <c r="E33" s="21">
        <f>+E34+E35+E36+E37</f>
        <v>0</v>
      </c>
      <c r="F33" s="22">
        <f t="shared" ref="F33:P33" si="4">+F34+F35+F36+F37</f>
        <v>0</v>
      </c>
      <c r="G33" s="22">
        <f t="shared" si="4"/>
        <v>0</v>
      </c>
      <c r="H33" s="22">
        <f t="shared" si="4"/>
        <v>0</v>
      </c>
      <c r="I33" s="22">
        <f t="shared" si="4"/>
        <v>0</v>
      </c>
      <c r="J33" s="22">
        <f t="shared" si="4"/>
        <v>0</v>
      </c>
      <c r="K33" s="22">
        <f t="shared" si="4"/>
        <v>0</v>
      </c>
      <c r="L33" s="22">
        <f t="shared" si="4"/>
        <v>0</v>
      </c>
      <c r="M33" s="22">
        <f t="shared" si="4"/>
        <v>0</v>
      </c>
      <c r="N33" s="22">
        <f t="shared" si="4"/>
        <v>0</v>
      </c>
      <c r="O33" s="22">
        <f t="shared" si="4"/>
        <v>0</v>
      </c>
      <c r="P33" s="22">
        <f t="shared" si="4"/>
        <v>0</v>
      </c>
      <c r="Q33" s="18">
        <f t="shared" ref="Q33:Q41" si="5">SUM(E33:P33)</f>
        <v>0</v>
      </c>
    </row>
    <row r="34" spans="1:17">
      <c r="A34" s="7" t="str">
        <f>[1]Info!$B$2</f>
        <v>920</v>
      </c>
      <c r="B34" s="7" t="s">
        <v>31</v>
      </c>
      <c r="C34" s="80" t="s">
        <v>54</v>
      </c>
      <c r="D34" s="83" t="s">
        <v>55</v>
      </c>
      <c r="E34" s="78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18">
        <f t="shared" si="5"/>
        <v>0</v>
      </c>
    </row>
    <row r="35" spans="1:17">
      <c r="A35" s="7" t="str">
        <f>[1]Info!$B$2</f>
        <v>920</v>
      </c>
      <c r="B35" s="7" t="s">
        <v>31</v>
      </c>
      <c r="C35" s="80" t="s">
        <v>56</v>
      </c>
      <c r="D35" s="83" t="s">
        <v>57</v>
      </c>
      <c r="E35" s="78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18">
        <f t="shared" si="5"/>
        <v>0</v>
      </c>
    </row>
    <row r="36" spans="1:17" ht="22.5">
      <c r="A36" s="7" t="str">
        <f>[1]Info!$B$2</f>
        <v>920</v>
      </c>
      <c r="B36" s="7" t="s">
        <v>31</v>
      </c>
      <c r="C36" s="80" t="s">
        <v>58</v>
      </c>
      <c r="D36" s="83" t="s">
        <v>59</v>
      </c>
      <c r="E36" s="78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18">
        <f t="shared" si="5"/>
        <v>0</v>
      </c>
    </row>
    <row r="37" spans="1:17">
      <c r="A37" s="7" t="str">
        <f>[1]Info!$B$2</f>
        <v>920</v>
      </c>
      <c r="B37" s="7" t="s">
        <v>31</v>
      </c>
      <c r="C37" s="80" t="s">
        <v>60</v>
      </c>
      <c r="D37" s="83" t="s">
        <v>61</v>
      </c>
      <c r="E37" s="78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18">
        <f t="shared" si="5"/>
        <v>0</v>
      </c>
    </row>
    <row r="38" spans="1:17">
      <c r="A38" s="7" t="str">
        <f>[1]Info!$B$2</f>
        <v>920</v>
      </c>
      <c r="B38" s="7" t="s">
        <v>31</v>
      </c>
      <c r="C38" s="75" t="s">
        <v>140</v>
      </c>
      <c r="D38" s="36" t="s">
        <v>62</v>
      </c>
      <c r="E38" s="21">
        <f>+E39+E40+E41</f>
        <v>0</v>
      </c>
      <c r="F38" s="22">
        <f t="shared" ref="F38:P38" si="6">+F39+F40+F41</f>
        <v>0</v>
      </c>
      <c r="G38" s="22">
        <f t="shared" si="6"/>
        <v>0</v>
      </c>
      <c r="H38" s="22">
        <f t="shared" si="6"/>
        <v>0</v>
      </c>
      <c r="I38" s="22">
        <f t="shared" si="6"/>
        <v>0</v>
      </c>
      <c r="J38" s="22">
        <f t="shared" si="6"/>
        <v>0</v>
      </c>
      <c r="K38" s="22">
        <f t="shared" si="6"/>
        <v>0</v>
      </c>
      <c r="L38" s="22">
        <f t="shared" si="6"/>
        <v>0</v>
      </c>
      <c r="M38" s="22">
        <f t="shared" si="6"/>
        <v>0</v>
      </c>
      <c r="N38" s="22">
        <f t="shared" si="6"/>
        <v>0</v>
      </c>
      <c r="O38" s="22">
        <f t="shared" si="6"/>
        <v>0</v>
      </c>
      <c r="P38" s="22">
        <f t="shared" si="6"/>
        <v>0</v>
      </c>
      <c r="Q38" s="18">
        <f t="shared" si="5"/>
        <v>0</v>
      </c>
    </row>
    <row r="39" spans="1:17">
      <c r="A39" s="7" t="str">
        <f>[1]Info!$B$2</f>
        <v>920</v>
      </c>
      <c r="B39" s="7" t="s">
        <v>31</v>
      </c>
      <c r="C39" s="80" t="s">
        <v>63</v>
      </c>
      <c r="D39" s="83" t="s">
        <v>55</v>
      </c>
      <c r="E39" s="78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18">
        <f t="shared" si="5"/>
        <v>0</v>
      </c>
    </row>
    <row r="40" spans="1:17">
      <c r="A40" s="7" t="str">
        <f>[1]Info!$B$2</f>
        <v>920</v>
      </c>
      <c r="B40" s="7" t="s">
        <v>31</v>
      </c>
      <c r="C40" s="80" t="s">
        <v>64</v>
      </c>
      <c r="D40" s="83" t="s">
        <v>57</v>
      </c>
      <c r="E40" s="78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18">
        <f t="shared" si="5"/>
        <v>0</v>
      </c>
    </row>
    <row r="41" spans="1:17">
      <c r="A41" s="7" t="str">
        <f>[1]Info!$B$2</f>
        <v>920</v>
      </c>
      <c r="B41" s="7" t="s">
        <v>31</v>
      </c>
      <c r="C41" s="80" t="s">
        <v>65</v>
      </c>
      <c r="D41" s="83" t="s">
        <v>61</v>
      </c>
      <c r="E41" s="78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18">
        <f t="shared" si="5"/>
        <v>0</v>
      </c>
    </row>
    <row r="42" spans="1:17">
      <c r="A42" s="7" t="str">
        <f>[1]Info!$B$2</f>
        <v>920</v>
      </c>
      <c r="B42" s="7" t="s">
        <v>31</v>
      </c>
      <c r="C42" s="75" t="s">
        <v>141</v>
      </c>
      <c r="D42" s="31" t="s">
        <v>66</v>
      </c>
      <c r="E42" s="19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18">
        <f>SUM(E42:P42)</f>
        <v>0</v>
      </c>
    </row>
    <row r="43" spans="1:17">
      <c r="A43" s="7" t="str">
        <f>[1]Info!$B$2</f>
        <v>920</v>
      </c>
      <c r="B43" s="7" t="s">
        <v>31</v>
      </c>
      <c r="C43" s="75" t="s">
        <v>142</v>
      </c>
      <c r="D43" s="31" t="s">
        <v>67</v>
      </c>
      <c r="E43" s="32"/>
      <c r="F43" s="33"/>
      <c r="G43" s="34"/>
      <c r="H43" s="34"/>
      <c r="I43" s="34"/>
      <c r="J43" s="33"/>
      <c r="K43" s="33"/>
      <c r="L43" s="33"/>
      <c r="M43" s="34"/>
      <c r="N43" s="34"/>
      <c r="O43" s="34"/>
      <c r="P43" s="34"/>
      <c r="Q43" s="38"/>
    </row>
    <row r="44" spans="1:17" ht="22.5">
      <c r="A44" s="7" t="str">
        <f>[1]Info!$B$2</f>
        <v>920</v>
      </c>
      <c r="B44" s="7" t="s">
        <v>31</v>
      </c>
      <c r="C44" s="79" t="s">
        <v>143</v>
      </c>
      <c r="D44" s="36" t="s">
        <v>68</v>
      </c>
      <c r="E44" s="78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18">
        <f>SUM(E44:P44)</f>
        <v>0</v>
      </c>
    </row>
    <row r="45" spans="1:17" ht="33.75">
      <c r="A45" s="7" t="str">
        <f>[1]Info!$B$2</f>
        <v>920</v>
      </c>
      <c r="B45" s="7" t="s">
        <v>31</v>
      </c>
      <c r="C45" s="79" t="s">
        <v>144</v>
      </c>
      <c r="D45" s="36" t="s">
        <v>69</v>
      </c>
      <c r="E45" s="19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18">
        <f>SUM(E45:P45)</f>
        <v>0</v>
      </c>
    </row>
    <row r="46" spans="1:17" ht="22.5">
      <c r="A46" s="7" t="str">
        <f>[1]Info!$B$2</f>
        <v>920</v>
      </c>
      <c r="B46" s="7" t="s">
        <v>31</v>
      </c>
      <c r="C46" s="80" t="s">
        <v>70</v>
      </c>
      <c r="D46" s="36" t="s">
        <v>71</v>
      </c>
      <c r="E46" s="19">
        <v>821</v>
      </c>
      <c r="F46" s="37">
        <v>1</v>
      </c>
      <c r="G46" s="37"/>
      <c r="H46" s="37">
        <v>3</v>
      </c>
      <c r="I46" s="37">
        <v>11</v>
      </c>
      <c r="J46" s="37">
        <v>5</v>
      </c>
      <c r="K46" s="37"/>
      <c r="L46" s="37">
        <v>6</v>
      </c>
      <c r="M46" s="37">
        <v>1</v>
      </c>
      <c r="N46" s="37">
        <v>4</v>
      </c>
      <c r="O46" s="37"/>
      <c r="P46" s="37">
        <v>75</v>
      </c>
      <c r="Q46" s="18">
        <f>SUM(E46:P46)</f>
        <v>927</v>
      </c>
    </row>
    <row r="47" spans="1:17">
      <c r="A47" s="7" t="str">
        <f>[1]Info!$B$2</f>
        <v>920</v>
      </c>
      <c r="B47" s="7" t="s">
        <v>31</v>
      </c>
      <c r="C47" s="75">
        <v>20500</v>
      </c>
      <c r="D47" s="31" t="s">
        <v>72</v>
      </c>
      <c r="E47" s="78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18">
        <f>SUM(E47:P47)</f>
        <v>0</v>
      </c>
    </row>
    <row r="48" spans="1:17">
      <c r="A48" s="7" t="str">
        <f>[1]Info!$B$2</f>
        <v>920</v>
      </c>
      <c r="B48" s="7" t="s">
        <v>31</v>
      </c>
      <c r="C48" s="79" t="s">
        <v>145</v>
      </c>
      <c r="D48" s="31" t="s">
        <v>73</v>
      </c>
      <c r="E48" s="32"/>
      <c r="F48" s="33"/>
      <c r="G48" s="34"/>
      <c r="H48" s="34"/>
      <c r="I48" s="34"/>
      <c r="J48" s="33"/>
      <c r="K48" s="33"/>
      <c r="L48" s="33"/>
      <c r="M48" s="34"/>
      <c r="N48" s="34"/>
      <c r="O48" s="34"/>
      <c r="P48" s="34"/>
      <c r="Q48" s="38"/>
    </row>
    <row r="49" spans="1:17">
      <c r="A49" s="7" t="str">
        <f>[1]Info!$B$2</f>
        <v>920</v>
      </c>
      <c r="B49" s="7" t="s">
        <v>31</v>
      </c>
      <c r="C49" s="75" t="s">
        <v>146</v>
      </c>
      <c r="D49" s="36" t="s">
        <v>74</v>
      </c>
      <c r="E49" s="19">
        <v>1812</v>
      </c>
      <c r="F49" s="37">
        <v>58</v>
      </c>
      <c r="G49" s="37">
        <v>355</v>
      </c>
      <c r="H49" s="37">
        <v>186</v>
      </c>
      <c r="I49" s="37">
        <v>1541</v>
      </c>
      <c r="J49" s="37">
        <v>7489</v>
      </c>
      <c r="K49" s="37"/>
      <c r="L49" s="37">
        <v>539</v>
      </c>
      <c r="M49" s="37">
        <v>216</v>
      </c>
      <c r="N49" s="37">
        <v>540</v>
      </c>
      <c r="O49" s="37">
        <v>49</v>
      </c>
      <c r="P49" s="37">
        <v>2047</v>
      </c>
      <c r="Q49" s="18">
        <f>SUM(E49:P49)</f>
        <v>14832</v>
      </c>
    </row>
    <row r="50" spans="1:17">
      <c r="A50" s="7" t="str">
        <f>[1]Info!$B$2</f>
        <v>920</v>
      </c>
      <c r="B50" s="7" t="s">
        <v>31</v>
      </c>
      <c r="C50" s="75" t="s">
        <v>147</v>
      </c>
      <c r="D50" s="36" t="s">
        <v>75</v>
      </c>
      <c r="E50" s="19">
        <v>400</v>
      </c>
      <c r="F50" s="37">
        <v>5</v>
      </c>
      <c r="G50" s="37"/>
      <c r="H50" s="37">
        <v>23</v>
      </c>
      <c r="I50" s="37">
        <v>75</v>
      </c>
      <c r="J50" s="37">
        <v>430</v>
      </c>
      <c r="K50" s="37"/>
      <c r="L50" s="37">
        <v>60</v>
      </c>
      <c r="M50" s="37">
        <v>15</v>
      </c>
      <c r="N50" s="37">
        <v>27</v>
      </c>
      <c r="O50" s="37">
        <v>3</v>
      </c>
      <c r="P50" s="37">
        <v>161</v>
      </c>
      <c r="Q50" s="18">
        <f>SUM(E50:P50)</f>
        <v>1199</v>
      </c>
    </row>
    <row r="51" spans="1:17">
      <c r="A51" s="7" t="str">
        <f>[1]Info!$B$2</f>
        <v>920</v>
      </c>
      <c r="B51" s="7" t="s">
        <v>31</v>
      </c>
      <c r="C51" s="75" t="s">
        <v>148</v>
      </c>
      <c r="D51" s="36" t="s">
        <v>76</v>
      </c>
      <c r="E51" s="19">
        <v>291</v>
      </c>
      <c r="F51" s="37">
        <v>15</v>
      </c>
      <c r="G51" s="37"/>
      <c r="H51" s="37">
        <v>48</v>
      </c>
      <c r="I51" s="37">
        <v>680</v>
      </c>
      <c r="J51" s="37">
        <v>1681</v>
      </c>
      <c r="K51" s="37"/>
      <c r="L51" s="37">
        <v>171</v>
      </c>
      <c r="M51" s="37">
        <v>71</v>
      </c>
      <c r="N51" s="37">
        <v>378</v>
      </c>
      <c r="O51" s="37">
        <v>10</v>
      </c>
      <c r="P51" s="37">
        <v>520</v>
      </c>
      <c r="Q51" s="18">
        <f>SUM(E51:P51)</f>
        <v>3865</v>
      </c>
    </row>
    <row r="52" spans="1:17">
      <c r="A52" s="7" t="str">
        <f>[1]Info!$B$2</f>
        <v>920</v>
      </c>
      <c r="B52" s="7" t="s">
        <v>31</v>
      </c>
      <c r="C52" s="75" t="s">
        <v>149</v>
      </c>
      <c r="D52" s="31" t="s">
        <v>77</v>
      </c>
      <c r="E52" s="78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18">
        <f>SUM(E52:P52)</f>
        <v>0</v>
      </c>
    </row>
    <row r="53" spans="1:17">
      <c r="A53" s="7" t="str">
        <f>[1]Info!$B$2</f>
        <v>920</v>
      </c>
      <c r="B53" s="7" t="s">
        <v>31</v>
      </c>
      <c r="C53" s="75" t="s">
        <v>150</v>
      </c>
      <c r="D53" s="39" t="s">
        <v>78</v>
      </c>
      <c r="E53" s="32"/>
      <c r="F53" s="33"/>
      <c r="G53" s="34"/>
      <c r="H53" s="34"/>
      <c r="I53" s="34"/>
      <c r="J53" s="33"/>
      <c r="K53" s="33"/>
      <c r="L53" s="33"/>
      <c r="M53" s="34"/>
      <c r="N53" s="34"/>
      <c r="O53" s="34"/>
      <c r="P53" s="34"/>
      <c r="Q53" s="38"/>
    </row>
    <row r="54" spans="1:17">
      <c r="A54" s="7" t="str">
        <f>[1]Info!$B$2</f>
        <v>920</v>
      </c>
      <c r="B54" s="7" t="s">
        <v>31</v>
      </c>
      <c r="C54" s="75" t="s">
        <v>151</v>
      </c>
      <c r="D54" s="40" t="s">
        <v>79</v>
      </c>
      <c r="E54" s="19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18">
        <f t="shared" ref="Q54:Q63" si="7">SUM(E54:P54)</f>
        <v>0</v>
      </c>
    </row>
    <row r="55" spans="1:17">
      <c r="A55" s="7" t="str">
        <f>[1]Info!$B$2</f>
        <v>920</v>
      </c>
      <c r="B55" s="7" t="s">
        <v>31</v>
      </c>
      <c r="C55" s="75" t="s">
        <v>152</v>
      </c>
      <c r="D55" s="40" t="s">
        <v>80</v>
      </c>
      <c r="E55" s="78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18">
        <f t="shared" si="7"/>
        <v>0</v>
      </c>
    </row>
    <row r="56" spans="1:17">
      <c r="A56" s="7" t="str">
        <f>[1]Info!$B$2</f>
        <v>920</v>
      </c>
      <c r="B56" s="7" t="s">
        <v>31</v>
      </c>
      <c r="C56" s="75" t="s">
        <v>153</v>
      </c>
      <c r="D56" s="40" t="s">
        <v>81</v>
      </c>
      <c r="E56" s="23">
        <f>+E57+E58</f>
        <v>0</v>
      </c>
      <c r="F56" s="24">
        <f>+F57+F58</f>
        <v>0</v>
      </c>
      <c r="G56" s="24">
        <f t="shared" ref="G56:P56" si="8">+G57+G58</f>
        <v>0</v>
      </c>
      <c r="H56" s="24">
        <f t="shared" si="8"/>
        <v>0</v>
      </c>
      <c r="I56" s="24">
        <f t="shared" si="8"/>
        <v>0</v>
      </c>
      <c r="J56" s="24">
        <f t="shared" si="8"/>
        <v>0</v>
      </c>
      <c r="K56" s="24">
        <f t="shared" si="8"/>
        <v>0</v>
      </c>
      <c r="L56" s="24">
        <f t="shared" si="8"/>
        <v>0</v>
      </c>
      <c r="M56" s="24">
        <f t="shared" si="8"/>
        <v>0</v>
      </c>
      <c r="N56" s="24">
        <f t="shared" si="8"/>
        <v>0</v>
      </c>
      <c r="O56" s="24">
        <f t="shared" si="8"/>
        <v>0</v>
      </c>
      <c r="P56" s="24">
        <f t="shared" si="8"/>
        <v>0</v>
      </c>
      <c r="Q56" s="18">
        <f>SUM(E56:P56)</f>
        <v>0</v>
      </c>
    </row>
    <row r="57" spans="1:17">
      <c r="A57" s="7" t="str">
        <f>[1]Info!$B$2</f>
        <v>920</v>
      </c>
      <c r="B57" s="7" t="s">
        <v>31</v>
      </c>
      <c r="C57" s="85" t="s">
        <v>82</v>
      </c>
      <c r="D57" s="40" t="s">
        <v>83</v>
      </c>
      <c r="E57" s="19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18">
        <f>SUM(E57:P57)</f>
        <v>0</v>
      </c>
    </row>
    <row r="58" spans="1:17">
      <c r="A58" s="7" t="str">
        <f>[1]Info!$B$2</f>
        <v>920</v>
      </c>
      <c r="B58" s="7" t="s">
        <v>31</v>
      </c>
      <c r="C58" s="85" t="s">
        <v>84</v>
      </c>
      <c r="D58" s="40" t="s">
        <v>85</v>
      </c>
      <c r="E58" s="19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18">
        <f>SUM(E58:P58)</f>
        <v>0</v>
      </c>
    </row>
    <row r="59" spans="1:17">
      <c r="A59" s="7" t="str">
        <f>[1]Info!$B$2</f>
        <v>920</v>
      </c>
      <c r="B59" s="7" t="s">
        <v>31</v>
      </c>
      <c r="C59" s="75" t="s">
        <v>154</v>
      </c>
      <c r="D59" s="40" t="s">
        <v>86</v>
      </c>
      <c r="E59" s="78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18">
        <f t="shared" si="7"/>
        <v>0</v>
      </c>
    </row>
    <row r="60" spans="1:17">
      <c r="A60" s="7" t="str">
        <f>[1]Info!$B$2</f>
        <v>920</v>
      </c>
      <c r="B60" s="7" t="s">
        <v>31</v>
      </c>
      <c r="C60" s="75" t="s">
        <v>155</v>
      </c>
      <c r="D60" s="40" t="s">
        <v>87</v>
      </c>
      <c r="E60" s="19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18">
        <f t="shared" si="7"/>
        <v>0</v>
      </c>
    </row>
    <row r="61" spans="1:17">
      <c r="A61" s="7" t="str">
        <f>[1]Info!$B$2</f>
        <v>920</v>
      </c>
      <c r="B61" s="7" t="s">
        <v>31</v>
      </c>
      <c r="C61" s="75" t="s">
        <v>156</v>
      </c>
      <c r="D61" s="40" t="s">
        <v>88</v>
      </c>
      <c r="E61" s="78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18">
        <f t="shared" si="7"/>
        <v>0</v>
      </c>
    </row>
    <row r="62" spans="1:17">
      <c r="A62" s="7" t="str">
        <f>[1]Info!$B$2</f>
        <v>920</v>
      </c>
      <c r="B62" s="7" t="s">
        <v>31</v>
      </c>
      <c r="C62" s="75" t="s">
        <v>157</v>
      </c>
      <c r="D62" s="36" t="s">
        <v>89</v>
      </c>
      <c r="E62" s="19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18">
        <f t="shared" si="7"/>
        <v>0</v>
      </c>
    </row>
    <row r="63" spans="1:17">
      <c r="A63" s="7" t="str">
        <f>[1]Info!$B$2</f>
        <v>920</v>
      </c>
      <c r="B63" s="7" t="s">
        <v>31</v>
      </c>
      <c r="C63" s="75" t="s">
        <v>158</v>
      </c>
      <c r="D63" s="36" t="s">
        <v>90</v>
      </c>
      <c r="E63" s="78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18">
        <f t="shared" si="7"/>
        <v>0</v>
      </c>
    </row>
    <row r="64" spans="1:17">
      <c r="A64" s="7" t="str">
        <f>[1]Info!$B$2</f>
        <v>920</v>
      </c>
      <c r="B64" s="7" t="s">
        <v>31</v>
      </c>
      <c r="C64" s="79" t="s">
        <v>159</v>
      </c>
      <c r="D64" s="31" t="s">
        <v>91</v>
      </c>
      <c r="E64" s="41"/>
      <c r="F64" s="42"/>
      <c r="G64" s="43"/>
      <c r="H64" s="43"/>
      <c r="I64" s="43"/>
      <c r="J64" s="42"/>
      <c r="K64" s="42"/>
      <c r="L64" s="42"/>
      <c r="M64" s="43"/>
      <c r="N64" s="43"/>
      <c r="O64" s="43"/>
      <c r="P64" s="43"/>
      <c r="Q64" s="38"/>
    </row>
    <row r="65" spans="1:17">
      <c r="A65" s="7" t="str">
        <f>[1]Info!$B$2</f>
        <v>920</v>
      </c>
      <c r="B65" s="7" t="s">
        <v>31</v>
      </c>
      <c r="C65" s="75" t="s">
        <v>160</v>
      </c>
      <c r="D65" s="36" t="s">
        <v>81</v>
      </c>
      <c r="E65" s="23">
        <f>+E66+E67</f>
        <v>0</v>
      </c>
      <c r="F65" s="24">
        <f>+F66+F67</f>
        <v>0</v>
      </c>
      <c r="G65" s="24">
        <f t="shared" ref="G65:P65" si="9">+G66+G67</f>
        <v>0</v>
      </c>
      <c r="H65" s="24">
        <f t="shared" si="9"/>
        <v>0</v>
      </c>
      <c r="I65" s="24">
        <f t="shared" si="9"/>
        <v>0</v>
      </c>
      <c r="J65" s="24">
        <f t="shared" si="9"/>
        <v>0</v>
      </c>
      <c r="K65" s="24">
        <f t="shared" si="9"/>
        <v>0</v>
      </c>
      <c r="L65" s="24">
        <f t="shared" si="9"/>
        <v>0</v>
      </c>
      <c r="M65" s="24">
        <f t="shared" si="9"/>
        <v>0</v>
      </c>
      <c r="N65" s="24">
        <f t="shared" si="9"/>
        <v>0</v>
      </c>
      <c r="O65" s="24">
        <f t="shared" si="9"/>
        <v>0</v>
      </c>
      <c r="P65" s="24">
        <f t="shared" si="9"/>
        <v>0</v>
      </c>
      <c r="Q65" s="18">
        <f>SUM(E65:P65)</f>
        <v>0</v>
      </c>
    </row>
    <row r="66" spans="1:17">
      <c r="A66" s="7" t="str">
        <f>[1]Info!$B$2</f>
        <v>920</v>
      </c>
      <c r="B66" s="7" t="s">
        <v>31</v>
      </c>
      <c r="C66" s="85" t="s">
        <v>92</v>
      </c>
      <c r="D66" s="40" t="s">
        <v>83</v>
      </c>
      <c r="E66" s="19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18">
        <f t="shared" ref="Q66:Q72" si="10">SUM(E66:P66)</f>
        <v>0</v>
      </c>
    </row>
    <row r="67" spans="1:17">
      <c r="A67" s="7" t="str">
        <f>[1]Info!$B$2</f>
        <v>920</v>
      </c>
      <c r="B67" s="7" t="s">
        <v>31</v>
      </c>
      <c r="C67" s="85" t="s">
        <v>93</v>
      </c>
      <c r="D67" s="40" t="s">
        <v>85</v>
      </c>
      <c r="E67" s="19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18">
        <f t="shared" si="10"/>
        <v>0</v>
      </c>
    </row>
    <row r="68" spans="1:17">
      <c r="A68" s="7" t="str">
        <f>[1]Info!$B$2</f>
        <v>920</v>
      </c>
      <c r="B68" s="7" t="s">
        <v>31</v>
      </c>
      <c r="C68" s="75" t="s">
        <v>161</v>
      </c>
      <c r="D68" s="44" t="s">
        <v>86</v>
      </c>
      <c r="E68" s="78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18">
        <f t="shared" si="10"/>
        <v>0</v>
      </c>
    </row>
    <row r="69" spans="1:17">
      <c r="A69" s="7" t="str">
        <f>[1]Info!$B$2</f>
        <v>920</v>
      </c>
      <c r="B69" s="7" t="s">
        <v>31</v>
      </c>
      <c r="C69" s="75" t="s">
        <v>162</v>
      </c>
      <c r="D69" s="36" t="s">
        <v>87</v>
      </c>
      <c r="E69" s="78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18">
        <f t="shared" si="10"/>
        <v>0</v>
      </c>
    </row>
    <row r="70" spans="1:17">
      <c r="A70" s="7" t="str">
        <f>[1]Info!$B$2</f>
        <v>920</v>
      </c>
      <c r="B70" s="7" t="s">
        <v>31</v>
      </c>
      <c r="C70" s="75" t="s">
        <v>163</v>
      </c>
      <c r="D70" s="36" t="s">
        <v>88</v>
      </c>
      <c r="E70" s="78">
        <v>7</v>
      </c>
      <c r="F70" s="84">
        <v>4</v>
      </c>
      <c r="G70" s="84"/>
      <c r="H70" s="84">
        <v>4</v>
      </c>
      <c r="I70" s="84">
        <v>66</v>
      </c>
      <c r="J70" s="84">
        <v>355</v>
      </c>
      <c r="K70" s="84"/>
      <c r="L70" s="84">
        <v>76</v>
      </c>
      <c r="M70" s="84">
        <v>8</v>
      </c>
      <c r="N70" s="84">
        <v>22</v>
      </c>
      <c r="O70" s="84">
        <v>2</v>
      </c>
      <c r="P70" s="84">
        <v>83</v>
      </c>
      <c r="Q70" s="18">
        <f t="shared" si="10"/>
        <v>627</v>
      </c>
    </row>
    <row r="71" spans="1:17">
      <c r="A71" s="7" t="str">
        <f>[1]Info!$B$2</f>
        <v>920</v>
      </c>
      <c r="B71" s="7" t="s">
        <v>31</v>
      </c>
      <c r="C71" s="79" t="s">
        <v>164</v>
      </c>
      <c r="D71" s="36" t="s">
        <v>90</v>
      </c>
      <c r="E71" s="78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18">
        <f t="shared" si="10"/>
        <v>0</v>
      </c>
    </row>
    <row r="72" spans="1:17">
      <c r="A72" s="7" t="str">
        <f>[1]Info!$B$2</f>
        <v>920</v>
      </c>
      <c r="B72" s="7" t="s">
        <v>31</v>
      </c>
      <c r="C72" s="75" t="s">
        <v>165</v>
      </c>
      <c r="D72" s="36" t="s">
        <v>89</v>
      </c>
      <c r="E72" s="19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18">
        <f t="shared" si="10"/>
        <v>0</v>
      </c>
    </row>
    <row r="73" spans="1:17">
      <c r="A73" s="7" t="str">
        <f>[1]Info!$B$2</f>
        <v>920</v>
      </c>
      <c r="B73" s="7" t="s">
        <v>31</v>
      </c>
      <c r="C73" s="79" t="s">
        <v>166</v>
      </c>
      <c r="D73" s="31" t="s">
        <v>94</v>
      </c>
      <c r="E73" s="32"/>
      <c r="F73" s="33"/>
      <c r="G73" s="34"/>
      <c r="H73" s="34"/>
      <c r="I73" s="34"/>
      <c r="J73" s="33"/>
      <c r="K73" s="33"/>
      <c r="L73" s="33"/>
      <c r="M73" s="34"/>
      <c r="N73" s="34"/>
      <c r="O73" s="34"/>
      <c r="P73" s="34"/>
      <c r="Q73" s="38"/>
    </row>
    <row r="74" spans="1:17">
      <c r="A74" s="7" t="str">
        <f>[1]Info!$B$2</f>
        <v>920</v>
      </c>
      <c r="B74" s="7" t="s">
        <v>31</v>
      </c>
      <c r="C74" s="75" t="s">
        <v>167</v>
      </c>
      <c r="D74" s="36" t="s">
        <v>95</v>
      </c>
      <c r="E74" s="19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18">
        <f t="shared" ref="Q74:Q80" si="11">SUM(E74:P74)</f>
        <v>0</v>
      </c>
    </row>
    <row r="75" spans="1:17">
      <c r="A75" s="7" t="str">
        <f>[1]Info!$B$2</f>
        <v>920</v>
      </c>
      <c r="B75" s="7" t="s">
        <v>31</v>
      </c>
      <c r="C75" s="75" t="s">
        <v>168</v>
      </c>
      <c r="D75" s="36" t="s">
        <v>86</v>
      </c>
      <c r="E75" s="78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18">
        <f t="shared" si="11"/>
        <v>0</v>
      </c>
    </row>
    <row r="76" spans="1:17">
      <c r="A76" s="7" t="str">
        <f>[1]Info!$B$2</f>
        <v>920</v>
      </c>
      <c r="B76" s="7" t="s">
        <v>31</v>
      </c>
      <c r="C76" s="75" t="s">
        <v>169</v>
      </c>
      <c r="D76" s="36" t="s">
        <v>87</v>
      </c>
      <c r="E76" s="78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18">
        <f t="shared" si="11"/>
        <v>0</v>
      </c>
    </row>
    <row r="77" spans="1:17">
      <c r="A77" s="7" t="str">
        <f>[1]Info!$B$2</f>
        <v>920</v>
      </c>
      <c r="B77" s="7" t="s">
        <v>31</v>
      </c>
      <c r="C77" s="75" t="s">
        <v>170</v>
      </c>
      <c r="D77" s="36" t="s">
        <v>88</v>
      </c>
      <c r="E77" s="19">
        <v>218</v>
      </c>
      <c r="F77" s="37">
        <v>7</v>
      </c>
      <c r="G77" s="37">
        <v>7</v>
      </c>
      <c r="H77" s="37">
        <v>675</v>
      </c>
      <c r="I77" s="37">
        <v>1283</v>
      </c>
      <c r="J77" s="37">
        <v>1031</v>
      </c>
      <c r="K77" s="37"/>
      <c r="L77" s="37">
        <v>368</v>
      </c>
      <c r="M77" s="37">
        <v>54</v>
      </c>
      <c r="N77" s="37">
        <v>51</v>
      </c>
      <c r="O77" s="37">
        <v>11</v>
      </c>
      <c r="P77" s="37">
        <v>569</v>
      </c>
      <c r="Q77" s="18">
        <f t="shared" si="11"/>
        <v>4274</v>
      </c>
    </row>
    <row r="78" spans="1:17">
      <c r="A78" s="7" t="str">
        <f>[1]Info!$B$2</f>
        <v>920</v>
      </c>
      <c r="B78" s="7" t="s">
        <v>31</v>
      </c>
      <c r="C78" s="75" t="s">
        <v>171</v>
      </c>
      <c r="D78" s="36" t="s">
        <v>90</v>
      </c>
      <c r="E78" s="78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18">
        <f t="shared" si="11"/>
        <v>0</v>
      </c>
    </row>
    <row r="79" spans="1:17">
      <c r="A79" s="7" t="str">
        <f>[1]Info!$B$2</f>
        <v>920</v>
      </c>
      <c r="B79" s="7" t="s">
        <v>31</v>
      </c>
      <c r="C79" s="79" t="s">
        <v>172</v>
      </c>
      <c r="D79" s="36" t="s">
        <v>89</v>
      </c>
      <c r="E79" s="19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18">
        <f t="shared" si="11"/>
        <v>0</v>
      </c>
    </row>
    <row r="80" spans="1:17">
      <c r="A80" s="7" t="str">
        <f>[1]Info!$B$2</f>
        <v>920</v>
      </c>
      <c r="B80" s="7" t="s">
        <v>31</v>
      </c>
      <c r="C80" s="75" t="s">
        <v>173</v>
      </c>
      <c r="D80" s="31" t="s">
        <v>96</v>
      </c>
      <c r="E80" s="78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18">
        <f t="shared" si="11"/>
        <v>0</v>
      </c>
    </row>
    <row r="81" spans="1:17" ht="15.75" thickBot="1">
      <c r="A81" s="7" t="str">
        <f>[1]Info!$B$2</f>
        <v>920</v>
      </c>
      <c r="B81" s="7" t="s">
        <v>31</v>
      </c>
      <c r="C81" s="82" t="s">
        <v>174</v>
      </c>
      <c r="D81" s="45" t="s">
        <v>97</v>
      </c>
      <c r="E81" s="28">
        <f>+E31+E33+E38+E42+E44+E45+E46+E47+E49+E50+E51+E52+E54+E55+E56+E59+E60+E61+E62+E63+E65+E68+E69+E70+E71+E72+E74+E75+E76+E77+E78+E79+E80+E84</f>
        <v>3845</v>
      </c>
      <c r="F81" s="29">
        <f t="shared" ref="F81:P81" si="12">+F31+F33+F38+F42+F44+F45+F46+F47+F49+F50+F51+F52+F54+F55+F56+F59+F60+F61+F62+F63+F65+F68+F69+F70+F71+F72+F74+F75+F76+F77+F78+F79+F80+F84</f>
        <v>100</v>
      </c>
      <c r="G81" s="29">
        <f t="shared" si="12"/>
        <v>362</v>
      </c>
      <c r="H81" s="29">
        <f t="shared" si="12"/>
        <v>967</v>
      </c>
      <c r="I81" s="29">
        <f t="shared" si="12"/>
        <v>3878</v>
      </c>
      <c r="J81" s="29">
        <f t="shared" si="12"/>
        <v>12683</v>
      </c>
      <c r="K81" s="29">
        <f t="shared" si="12"/>
        <v>0</v>
      </c>
      <c r="L81" s="29">
        <f t="shared" si="12"/>
        <v>1482</v>
      </c>
      <c r="M81" s="29">
        <f t="shared" si="12"/>
        <v>418</v>
      </c>
      <c r="N81" s="29">
        <f t="shared" si="12"/>
        <v>1137</v>
      </c>
      <c r="O81" s="29">
        <f t="shared" si="12"/>
        <v>83</v>
      </c>
      <c r="P81" s="46">
        <f t="shared" si="12"/>
        <v>3869</v>
      </c>
      <c r="Q81" s="30">
        <f>SUM(E81:P81)</f>
        <v>28824</v>
      </c>
    </row>
    <row r="82" spans="1:17" ht="15.75" thickBot="1">
      <c r="A82" s="7" t="str">
        <f>[1]Info!$B$2</f>
        <v>920</v>
      </c>
      <c r="B82" s="7" t="s">
        <v>31</v>
      </c>
      <c r="C82" s="26"/>
      <c r="D82" s="174" t="s">
        <v>98</v>
      </c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6"/>
    </row>
    <row r="83" spans="1:17">
      <c r="A83" s="7" t="str">
        <f>[1]Info!$B$2</f>
        <v>920</v>
      </c>
      <c r="B83" s="7" t="s">
        <v>31</v>
      </c>
      <c r="C83" s="75" t="s">
        <v>175</v>
      </c>
      <c r="D83" s="31" t="s">
        <v>99</v>
      </c>
      <c r="E83" s="47">
        <f>+E84+E85</f>
        <v>400</v>
      </c>
      <c r="F83" s="48">
        <f t="shared" ref="F83:P83" si="13">+F84+F85</f>
        <v>14</v>
      </c>
      <c r="G83" s="48">
        <f t="shared" si="13"/>
        <v>0</v>
      </c>
      <c r="H83" s="48">
        <f t="shared" si="13"/>
        <v>38</v>
      </c>
      <c r="I83" s="48">
        <f t="shared" si="13"/>
        <v>300</v>
      </c>
      <c r="J83" s="48">
        <f t="shared" si="13"/>
        <v>2287</v>
      </c>
      <c r="K83" s="48">
        <f t="shared" si="13"/>
        <v>0</v>
      </c>
      <c r="L83" s="48">
        <f t="shared" si="13"/>
        <v>354</v>
      </c>
      <c r="M83" s="48">
        <f t="shared" si="13"/>
        <v>71</v>
      </c>
      <c r="N83" s="48">
        <f t="shared" si="13"/>
        <v>156</v>
      </c>
      <c r="O83" s="48">
        <f t="shared" si="13"/>
        <v>11</v>
      </c>
      <c r="P83" s="48">
        <f t="shared" si="13"/>
        <v>560</v>
      </c>
      <c r="Q83" s="17">
        <f>SUM(E83:P83)</f>
        <v>4191</v>
      </c>
    </row>
    <row r="84" spans="1:17" ht="22.5">
      <c r="A84" s="7" t="str">
        <f>[1]Info!$B$2</f>
        <v>920</v>
      </c>
      <c r="B84" s="7" t="s">
        <v>31</v>
      </c>
      <c r="C84" s="85" t="s">
        <v>100</v>
      </c>
      <c r="D84" s="36" t="s">
        <v>101</v>
      </c>
      <c r="E84" s="19">
        <v>296</v>
      </c>
      <c r="F84" s="37">
        <v>10</v>
      </c>
      <c r="G84" s="37"/>
      <c r="H84" s="37">
        <v>28</v>
      </c>
      <c r="I84" s="37">
        <v>222</v>
      </c>
      <c r="J84" s="37">
        <v>1692</v>
      </c>
      <c r="K84" s="37"/>
      <c r="L84" s="37">
        <v>262</v>
      </c>
      <c r="M84" s="37">
        <v>53</v>
      </c>
      <c r="N84" s="37">
        <v>115</v>
      </c>
      <c r="O84" s="37">
        <v>8</v>
      </c>
      <c r="P84" s="37">
        <v>414</v>
      </c>
      <c r="Q84" s="18">
        <f>SUM(E84:P84)</f>
        <v>3100</v>
      </c>
    </row>
    <row r="85" spans="1:17">
      <c r="A85" s="7" t="str">
        <f>[1]Info!$B$2</f>
        <v>920</v>
      </c>
      <c r="B85" s="7" t="s">
        <v>31</v>
      </c>
      <c r="C85" s="85" t="s">
        <v>102</v>
      </c>
      <c r="D85" s="36" t="s">
        <v>103</v>
      </c>
      <c r="E85" s="19">
        <v>104</v>
      </c>
      <c r="F85" s="37">
        <v>4</v>
      </c>
      <c r="G85" s="37"/>
      <c r="H85" s="37">
        <v>10</v>
      </c>
      <c r="I85" s="37">
        <v>78</v>
      </c>
      <c r="J85" s="37">
        <v>595</v>
      </c>
      <c r="K85" s="37"/>
      <c r="L85" s="37">
        <v>92</v>
      </c>
      <c r="M85" s="37">
        <v>18</v>
      </c>
      <c r="N85" s="37">
        <v>41</v>
      </c>
      <c r="O85" s="37">
        <v>3</v>
      </c>
      <c r="P85" s="37">
        <v>146</v>
      </c>
      <c r="Q85" s="18">
        <f>SUM(E85:P85)</f>
        <v>1091</v>
      </c>
    </row>
    <row r="86" spans="1:17">
      <c r="A86" s="7" t="str">
        <f>[1]Info!$B$2</f>
        <v>920</v>
      </c>
      <c r="B86" s="7" t="s">
        <v>31</v>
      </c>
      <c r="C86" s="75" t="s">
        <v>176</v>
      </c>
      <c r="D86" s="31" t="s">
        <v>104</v>
      </c>
      <c r="E86" s="49"/>
      <c r="F86" s="42"/>
      <c r="G86" s="43"/>
      <c r="H86" s="43"/>
      <c r="I86" s="43"/>
      <c r="J86" s="42"/>
      <c r="K86" s="42"/>
      <c r="L86" s="42"/>
      <c r="M86" s="43"/>
      <c r="N86" s="43"/>
      <c r="O86" s="43"/>
      <c r="P86" s="43"/>
      <c r="Q86" s="38"/>
    </row>
    <row r="87" spans="1:17">
      <c r="A87" s="7" t="str">
        <f>[1]Info!$B$2</f>
        <v>920</v>
      </c>
      <c r="B87" s="7" t="s">
        <v>31</v>
      </c>
      <c r="C87" s="75" t="s">
        <v>177</v>
      </c>
      <c r="D87" s="36" t="s">
        <v>105</v>
      </c>
      <c r="E87" s="19">
        <f>7+218</f>
        <v>225</v>
      </c>
      <c r="F87" s="37">
        <f>2+7</f>
        <v>9</v>
      </c>
      <c r="G87" s="37">
        <v>40</v>
      </c>
      <c r="H87" s="37">
        <f>116+2</f>
        <v>118</v>
      </c>
      <c r="I87" s="37">
        <f>7+394</f>
        <v>401</v>
      </c>
      <c r="J87" s="37">
        <f>1183+142</f>
        <v>1325</v>
      </c>
      <c r="K87" s="37"/>
      <c r="L87" s="37">
        <f>5+113</f>
        <v>118</v>
      </c>
      <c r="M87" s="37">
        <f>42+2</f>
        <v>44</v>
      </c>
      <c r="N87" s="37">
        <f>3+87</f>
        <v>90</v>
      </c>
      <c r="O87" s="37">
        <f>7+1</f>
        <v>8</v>
      </c>
      <c r="P87" s="37">
        <f>26+339</f>
        <v>365</v>
      </c>
      <c r="Q87" s="18">
        <f t="shared" ref="Q87:Q95" si="14">SUM(E87:P87)</f>
        <v>2743</v>
      </c>
    </row>
    <row r="88" spans="1:17">
      <c r="A88" s="7" t="str">
        <f>[1]Info!$B$2</f>
        <v>920</v>
      </c>
      <c r="B88" s="7" t="s">
        <v>31</v>
      </c>
      <c r="C88" s="75" t="s">
        <v>178</v>
      </c>
      <c r="D88" s="36" t="s">
        <v>106</v>
      </c>
      <c r="E88" s="19">
        <f>2792-1</f>
        <v>2791</v>
      </c>
      <c r="F88" s="37">
        <f>68-1</f>
        <v>67</v>
      </c>
      <c r="G88" s="37">
        <v>339</v>
      </c>
      <c r="H88" s="37">
        <v>1143</v>
      </c>
      <c r="I88" s="37">
        <f>-1+3427</f>
        <v>3426</v>
      </c>
      <c r="J88" s="37">
        <f>13845+2</f>
        <v>13847</v>
      </c>
      <c r="K88" s="37"/>
      <c r="L88" s="37">
        <v>1101</v>
      </c>
      <c r="M88" s="37">
        <v>429</v>
      </c>
      <c r="N88" s="37">
        <f>967-3</f>
        <v>964</v>
      </c>
      <c r="O88" s="37">
        <f>74-7-1</f>
        <v>66</v>
      </c>
      <c r="P88" s="37">
        <v>3708</v>
      </c>
      <c r="Q88" s="18">
        <f t="shared" si="14"/>
        <v>27881</v>
      </c>
    </row>
    <row r="89" spans="1:17">
      <c r="A89" s="7" t="str">
        <f>[1]Info!$B$2</f>
        <v>920</v>
      </c>
      <c r="B89" s="7" t="s">
        <v>31</v>
      </c>
      <c r="C89" s="79" t="s">
        <v>179</v>
      </c>
      <c r="D89" s="31" t="s">
        <v>107</v>
      </c>
      <c r="E89" s="19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18">
        <f t="shared" si="14"/>
        <v>0</v>
      </c>
    </row>
    <row r="90" spans="1:17">
      <c r="A90" s="7" t="str">
        <f>[1]Info!$B$2</f>
        <v>920</v>
      </c>
      <c r="B90" s="7" t="s">
        <v>31</v>
      </c>
      <c r="C90" s="75" t="s">
        <v>180</v>
      </c>
      <c r="D90" s="31" t="s">
        <v>108</v>
      </c>
      <c r="E90" s="19">
        <v>199</v>
      </c>
      <c r="F90" s="37">
        <v>5</v>
      </c>
      <c r="G90" s="37">
        <v>16</v>
      </c>
      <c r="H90" s="37">
        <v>51</v>
      </c>
      <c r="I90" s="37">
        <v>384</v>
      </c>
      <c r="J90" s="37">
        <v>909</v>
      </c>
      <c r="K90" s="37"/>
      <c r="L90" s="37">
        <v>236</v>
      </c>
      <c r="M90" s="37">
        <v>27</v>
      </c>
      <c r="N90" s="37">
        <v>55</v>
      </c>
      <c r="O90" s="37">
        <v>6</v>
      </c>
      <c r="P90" s="37">
        <v>290</v>
      </c>
      <c r="Q90" s="18">
        <f t="shared" si="14"/>
        <v>2178</v>
      </c>
    </row>
    <row r="91" spans="1:17">
      <c r="A91" s="7" t="str">
        <f>[1]Info!$B$2</f>
        <v>920</v>
      </c>
      <c r="B91" s="7" t="s">
        <v>31</v>
      </c>
      <c r="C91" s="75" t="s">
        <v>181</v>
      </c>
      <c r="D91" s="31" t="s">
        <v>109</v>
      </c>
      <c r="E91" s="19">
        <v>178</v>
      </c>
      <c r="F91" s="37">
        <v>13</v>
      </c>
      <c r="G91" s="37">
        <v>55</v>
      </c>
      <c r="H91" s="37">
        <v>212</v>
      </c>
      <c r="I91" s="37">
        <v>736</v>
      </c>
      <c r="J91" s="37">
        <v>2068</v>
      </c>
      <c r="K91" s="37"/>
      <c r="L91" s="37">
        <v>248</v>
      </c>
      <c r="M91" s="37">
        <v>53</v>
      </c>
      <c r="N91" s="37">
        <v>102</v>
      </c>
      <c r="O91" s="37">
        <v>11</v>
      </c>
      <c r="P91" s="37">
        <v>566</v>
      </c>
      <c r="Q91" s="18">
        <f t="shared" si="14"/>
        <v>4242</v>
      </c>
    </row>
    <row r="92" spans="1:17">
      <c r="A92" s="7" t="str">
        <f>[1]Info!$B$2</f>
        <v>920</v>
      </c>
      <c r="B92" s="7" t="s">
        <v>31</v>
      </c>
      <c r="C92" s="79" t="s">
        <v>182</v>
      </c>
      <c r="D92" s="31" t="s">
        <v>110</v>
      </c>
      <c r="E92" s="19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18">
        <f t="shared" si="14"/>
        <v>0</v>
      </c>
    </row>
    <row r="93" spans="1:17" s="50" customFormat="1">
      <c r="A93" s="7" t="str">
        <f>[1]Info!$B$2</f>
        <v>920</v>
      </c>
      <c r="B93" s="7" t="s">
        <v>31</v>
      </c>
      <c r="C93" s="79" t="s">
        <v>183</v>
      </c>
      <c r="D93" s="31" t="s">
        <v>111</v>
      </c>
      <c r="E93" s="19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18">
        <f t="shared" si="14"/>
        <v>0</v>
      </c>
    </row>
    <row r="94" spans="1:17" ht="15.75" thickBot="1">
      <c r="A94" s="7" t="str">
        <f>[1]Info!$B$2</f>
        <v>920</v>
      </c>
      <c r="B94" s="7" t="s">
        <v>31</v>
      </c>
      <c r="C94" s="82" t="s">
        <v>184</v>
      </c>
      <c r="D94" s="51" t="s">
        <v>27</v>
      </c>
      <c r="E94" s="52">
        <f>+E85+E87+E88+E89+E90+E91+E92+E93</f>
        <v>3497</v>
      </c>
      <c r="F94" s="29">
        <f t="shared" ref="F94:P94" si="15">+F85+F87+F88+F89+F90+F91+F92+F93</f>
        <v>98</v>
      </c>
      <c r="G94" s="29">
        <f t="shared" si="15"/>
        <v>450</v>
      </c>
      <c r="H94" s="29">
        <f t="shared" si="15"/>
        <v>1534</v>
      </c>
      <c r="I94" s="29">
        <f t="shared" si="15"/>
        <v>5025</v>
      </c>
      <c r="J94" s="29">
        <f t="shared" si="15"/>
        <v>18744</v>
      </c>
      <c r="K94" s="29">
        <f t="shared" si="15"/>
        <v>0</v>
      </c>
      <c r="L94" s="29">
        <f t="shared" si="15"/>
        <v>1795</v>
      </c>
      <c r="M94" s="29">
        <f t="shared" si="15"/>
        <v>571</v>
      </c>
      <c r="N94" s="29">
        <f t="shared" si="15"/>
        <v>1252</v>
      </c>
      <c r="O94" s="29">
        <f t="shared" si="15"/>
        <v>94</v>
      </c>
      <c r="P94" s="29">
        <f t="shared" si="15"/>
        <v>5075</v>
      </c>
      <c r="Q94" s="53">
        <f>SUM(E94:P94)</f>
        <v>38135</v>
      </c>
    </row>
    <row r="95" spans="1:17" ht="15.75" thickBot="1">
      <c r="A95" s="7" t="str">
        <f>[1]Info!$B$2</f>
        <v>920</v>
      </c>
      <c r="B95" s="7" t="s">
        <v>31</v>
      </c>
      <c r="C95" s="86" t="s">
        <v>185</v>
      </c>
      <c r="D95" s="54" t="s">
        <v>112</v>
      </c>
      <c r="E95" s="55">
        <f>+E29+E81+E94</f>
        <v>7342</v>
      </c>
      <c r="F95" s="56">
        <f t="shared" ref="F95:P95" si="16">+F29+F81+F94</f>
        <v>198</v>
      </c>
      <c r="G95" s="56">
        <f t="shared" si="16"/>
        <v>812</v>
      </c>
      <c r="H95" s="56">
        <f t="shared" si="16"/>
        <v>2501</v>
      </c>
      <c r="I95" s="56">
        <f t="shared" si="16"/>
        <v>8903</v>
      </c>
      <c r="J95" s="56">
        <f t="shared" si="16"/>
        <v>31427</v>
      </c>
      <c r="K95" s="56">
        <f t="shared" si="16"/>
        <v>0</v>
      </c>
      <c r="L95" s="56">
        <f t="shared" si="16"/>
        <v>3277</v>
      </c>
      <c r="M95" s="56">
        <f t="shared" si="16"/>
        <v>989</v>
      </c>
      <c r="N95" s="56">
        <f t="shared" si="16"/>
        <v>2389</v>
      </c>
      <c r="O95" s="56">
        <f t="shared" si="16"/>
        <v>177</v>
      </c>
      <c r="P95" s="57">
        <f t="shared" si="16"/>
        <v>8944</v>
      </c>
      <c r="Q95" s="58">
        <f t="shared" si="14"/>
        <v>66959</v>
      </c>
    </row>
    <row r="96" spans="1:17">
      <c r="C96" s="59"/>
      <c r="D96" s="60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</row>
    <row r="97" spans="1:16" s="64" customFormat="1">
      <c r="A97" s="87"/>
      <c r="B97" s="87"/>
      <c r="C97" s="88"/>
      <c r="D97" s="177"/>
      <c r="E97" s="177"/>
      <c r="F97" s="177"/>
      <c r="N97" s="177"/>
      <c r="O97" s="177"/>
      <c r="P97" s="177"/>
    </row>
    <row r="98" spans="1:16" s="64" customFormat="1">
      <c r="A98" s="87"/>
      <c r="B98" s="87"/>
      <c r="C98" s="88"/>
      <c r="D98" s="89"/>
      <c r="E98" s="89"/>
      <c r="F98" s="89"/>
    </row>
    <row r="99" spans="1:16" s="64" customFormat="1">
      <c r="A99" s="87"/>
      <c r="B99" s="87"/>
      <c r="C99" s="88"/>
      <c r="D99" s="90"/>
      <c r="E99" s="90"/>
      <c r="F99" s="90"/>
    </row>
    <row r="100" spans="1:16" s="64" customFormat="1">
      <c r="A100" s="87"/>
      <c r="B100" s="87"/>
      <c r="C100" s="88"/>
      <c r="D100" s="91"/>
    </row>
  </sheetData>
  <mergeCells count="35">
    <mergeCell ref="C1:Q1"/>
    <mergeCell ref="C2:Q2"/>
    <mergeCell ref="C3:C7"/>
    <mergeCell ref="D3:G3"/>
    <mergeCell ref="H3:J6"/>
    <mergeCell ref="K3:O3"/>
    <mergeCell ref="P3:Q6"/>
    <mergeCell ref="D4:G4"/>
    <mergeCell ref="K4:O4"/>
    <mergeCell ref="K5:M5"/>
    <mergeCell ref="D6:G6"/>
    <mergeCell ref="K6:O6"/>
    <mergeCell ref="D7:Q7"/>
    <mergeCell ref="C8:C10"/>
    <mergeCell ref="D8:D10"/>
    <mergeCell ref="E8:F8"/>
    <mergeCell ref="G8:I8"/>
    <mergeCell ref="J8:J10"/>
    <mergeCell ref="K8:K10"/>
    <mergeCell ref="L8:L10"/>
    <mergeCell ref="M8:M10"/>
    <mergeCell ref="N8:N10"/>
    <mergeCell ref="O8:O10"/>
    <mergeCell ref="P8:P10"/>
    <mergeCell ref="Q8:Q10"/>
    <mergeCell ref="E9:E10"/>
    <mergeCell ref="F9:F10"/>
    <mergeCell ref="G9:G10"/>
    <mergeCell ref="H9:H10"/>
    <mergeCell ref="I9:I10"/>
    <mergeCell ref="D16:Q16"/>
    <mergeCell ref="D30:Q30"/>
    <mergeCell ref="D82:Q82"/>
    <mergeCell ref="D97:F97"/>
    <mergeCell ref="N97:P9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62"/>
  <sheetViews>
    <sheetView topLeftCell="A3" workbookViewId="0">
      <selection activeCell="F55" sqref="F55"/>
    </sheetView>
  </sheetViews>
  <sheetFormatPr defaultColWidth="5.140625" defaultRowHeight="15"/>
  <cols>
    <col min="1" max="1" width="5.85546875" style="8" bestFit="1" customWidth="1"/>
    <col min="2" max="2" width="23.28515625" style="8" bestFit="1" customWidth="1"/>
    <col min="3" max="3" width="9.28515625" style="8" bestFit="1" customWidth="1"/>
    <col min="4" max="4" width="10.28515625" style="8" bestFit="1" customWidth="1"/>
    <col min="5" max="5" width="17.7109375" style="8" bestFit="1" customWidth="1"/>
    <col min="6" max="6" width="31" style="8" customWidth="1"/>
    <col min="7" max="7" width="15.85546875" style="8" bestFit="1" customWidth="1"/>
    <col min="8" max="8" width="12.28515625" style="8" bestFit="1" customWidth="1"/>
    <col min="9" max="9" width="15.7109375" style="8" bestFit="1" customWidth="1"/>
    <col min="10" max="10" width="11.28515625" style="8" bestFit="1" customWidth="1"/>
    <col min="11" max="11" width="15.85546875" style="8" bestFit="1" customWidth="1"/>
    <col min="12" max="12" width="12.5703125" style="8" bestFit="1" customWidth="1"/>
    <col min="13" max="13" width="13.85546875" style="8" bestFit="1" customWidth="1"/>
    <col min="14" max="14" width="10.42578125" style="8" customWidth="1"/>
    <col min="15" max="15" width="12.85546875" style="8" customWidth="1"/>
    <col min="16" max="256" width="5.140625" style="8"/>
    <col min="257" max="257" width="5.85546875" style="8" bestFit="1" customWidth="1"/>
    <col min="258" max="258" width="23.28515625" style="8" bestFit="1" customWidth="1"/>
    <col min="259" max="259" width="7.7109375" style="8" bestFit="1" customWidth="1"/>
    <col min="260" max="260" width="10.140625" style="8" bestFit="1" customWidth="1"/>
    <col min="261" max="261" width="17.5703125" style="8" bestFit="1" customWidth="1"/>
    <col min="262" max="262" width="31" style="8" customWidth="1"/>
    <col min="263" max="263" width="15.7109375" style="8" bestFit="1" customWidth="1"/>
    <col min="264" max="264" width="12.140625" style="8" bestFit="1" customWidth="1"/>
    <col min="265" max="265" width="15.5703125" style="8" bestFit="1" customWidth="1"/>
    <col min="266" max="266" width="11.140625" style="8" bestFit="1" customWidth="1"/>
    <col min="267" max="267" width="15.7109375" style="8" bestFit="1" customWidth="1"/>
    <col min="268" max="268" width="12.42578125" style="8" bestFit="1" customWidth="1"/>
    <col min="269" max="269" width="13.7109375" style="8" bestFit="1" customWidth="1"/>
    <col min="270" max="270" width="10.42578125" style="8" customWidth="1"/>
    <col min="271" max="271" width="12.85546875" style="8" customWidth="1"/>
    <col min="272" max="512" width="5.140625" style="8"/>
    <col min="513" max="513" width="5.85546875" style="8" bestFit="1" customWidth="1"/>
    <col min="514" max="514" width="23.28515625" style="8" bestFit="1" customWidth="1"/>
    <col min="515" max="515" width="7.7109375" style="8" bestFit="1" customWidth="1"/>
    <col min="516" max="516" width="10.140625" style="8" bestFit="1" customWidth="1"/>
    <col min="517" max="517" width="17.5703125" style="8" bestFit="1" customWidth="1"/>
    <col min="518" max="518" width="31" style="8" customWidth="1"/>
    <col min="519" max="519" width="15.7109375" style="8" bestFit="1" customWidth="1"/>
    <col min="520" max="520" width="12.140625" style="8" bestFit="1" customWidth="1"/>
    <col min="521" max="521" width="15.5703125" style="8" bestFit="1" customWidth="1"/>
    <col min="522" max="522" width="11.140625" style="8" bestFit="1" customWidth="1"/>
    <col min="523" max="523" width="15.7109375" style="8" bestFit="1" customWidth="1"/>
    <col min="524" max="524" width="12.42578125" style="8" bestFit="1" customWidth="1"/>
    <col min="525" max="525" width="13.7109375" style="8" bestFit="1" customWidth="1"/>
    <col min="526" max="526" width="10.42578125" style="8" customWidth="1"/>
    <col min="527" max="527" width="12.85546875" style="8" customWidth="1"/>
    <col min="528" max="768" width="5.140625" style="8"/>
    <col min="769" max="769" width="5.85546875" style="8" bestFit="1" customWidth="1"/>
    <col min="770" max="770" width="23.28515625" style="8" bestFit="1" customWidth="1"/>
    <col min="771" max="771" width="7.7109375" style="8" bestFit="1" customWidth="1"/>
    <col min="772" max="772" width="10.140625" style="8" bestFit="1" customWidth="1"/>
    <col min="773" max="773" width="17.5703125" style="8" bestFit="1" customWidth="1"/>
    <col min="774" max="774" width="31" style="8" customWidth="1"/>
    <col min="775" max="775" width="15.7109375" style="8" bestFit="1" customWidth="1"/>
    <col min="776" max="776" width="12.140625" style="8" bestFit="1" customWidth="1"/>
    <col min="777" max="777" width="15.5703125" style="8" bestFit="1" customWidth="1"/>
    <col min="778" max="778" width="11.140625" style="8" bestFit="1" customWidth="1"/>
    <col min="779" max="779" width="15.7109375" style="8" bestFit="1" customWidth="1"/>
    <col min="780" max="780" width="12.42578125" style="8" bestFit="1" customWidth="1"/>
    <col min="781" max="781" width="13.7109375" style="8" bestFit="1" customWidth="1"/>
    <col min="782" max="782" width="10.42578125" style="8" customWidth="1"/>
    <col min="783" max="783" width="12.85546875" style="8" customWidth="1"/>
    <col min="784" max="1024" width="5.140625" style="8"/>
    <col min="1025" max="1025" width="5.85546875" style="8" bestFit="1" customWidth="1"/>
    <col min="1026" max="1026" width="23.28515625" style="8" bestFit="1" customWidth="1"/>
    <col min="1027" max="1027" width="7.7109375" style="8" bestFit="1" customWidth="1"/>
    <col min="1028" max="1028" width="10.140625" style="8" bestFit="1" customWidth="1"/>
    <col min="1029" max="1029" width="17.5703125" style="8" bestFit="1" customWidth="1"/>
    <col min="1030" max="1030" width="31" style="8" customWidth="1"/>
    <col min="1031" max="1031" width="15.7109375" style="8" bestFit="1" customWidth="1"/>
    <col min="1032" max="1032" width="12.140625" style="8" bestFit="1" customWidth="1"/>
    <col min="1033" max="1033" width="15.5703125" style="8" bestFit="1" customWidth="1"/>
    <col min="1034" max="1034" width="11.140625" style="8" bestFit="1" customWidth="1"/>
    <col min="1035" max="1035" width="15.7109375" style="8" bestFit="1" customWidth="1"/>
    <col min="1036" max="1036" width="12.42578125" style="8" bestFit="1" customWidth="1"/>
    <col min="1037" max="1037" width="13.7109375" style="8" bestFit="1" customWidth="1"/>
    <col min="1038" max="1038" width="10.42578125" style="8" customWidth="1"/>
    <col min="1039" max="1039" width="12.85546875" style="8" customWidth="1"/>
    <col min="1040" max="1280" width="5.140625" style="8"/>
    <col min="1281" max="1281" width="5.85546875" style="8" bestFit="1" customWidth="1"/>
    <col min="1282" max="1282" width="23.28515625" style="8" bestFit="1" customWidth="1"/>
    <col min="1283" max="1283" width="7.7109375" style="8" bestFit="1" customWidth="1"/>
    <col min="1284" max="1284" width="10.140625" style="8" bestFit="1" customWidth="1"/>
    <col min="1285" max="1285" width="17.5703125" style="8" bestFit="1" customWidth="1"/>
    <col min="1286" max="1286" width="31" style="8" customWidth="1"/>
    <col min="1287" max="1287" width="15.7109375" style="8" bestFit="1" customWidth="1"/>
    <col min="1288" max="1288" width="12.140625" style="8" bestFit="1" customWidth="1"/>
    <col min="1289" max="1289" width="15.5703125" style="8" bestFit="1" customWidth="1"/>
    <col min="1290" max="1290" width="11.140625" style="8" bestFit="1" customWidth="1"/>
    <col min="1291" max="1291" width="15.7109375" style="8" bestFit="1" customWidth="1"/>
    <col min="1292" max="1292" width="12.42578125" style="8" bestFit="1" customWidth="1"/>
    <col min="1293" max="1293" width="13.7109375" style="8" bestFit="1" customWidth="1"/>
    <col min="1294" max="1294" width="10.42578125" style="8" customWidth="1"/>
    <col min="1295" max="1295" width="12.85546875" style="8" customWidth="1"/>
    <col min="1296" max="1536" width="5.140625" style="8"/>
    <col min="1537" max="1537" width="5.85546875" style="8" bestFit="1" customWidth="1"/>
    <col min="1538" max="1538" width="23.28515625" style="8" bestFit="1" customWidth="1"/>
    <col min="1539" max="1539" width="7.7109375" style="8" bestFit="1" customWidth="1"/>
    <col min="1540" max="1540" width="10.140625" style="8" bestFit="1" customWidth="1"/>
    <col min="1541" max="1541" width="17.5703125" style="8" bestFit="1" customWidth="1"/>
    <col min="1542" max="1542" width="31" style="8" customWidth="1"/>
    <col min="1543" max="1543" width="15.7109375" style="8" bestFit="1" customWidth="1"/>
    <col min="1544" max="1544" width="12.140625" style="8" bestFit="1" customWidth="1"/>
    <col min="1545" max="1545" width="15.5703125" style="8" bestFit="1" customWidth="1"/>
    <col min="1546" max="1546" width="11.140625" style="8" bestFit="1" customWidth="1"/>
    <col min="1547" max="1547" width="15.7109375" style="8" bestFit="1" customWidth="1"/>
    <col min="1548" max="1548" width="12.42578125" style="8" bestFit="1" customWidth="1"/>
    <col min="1549" max="1549" width="13.7109375" style="8" bestFit="1" customWidth="1"/>
    <col min="1550" max="1550" width="10.42578125" style="8" customWidth="1"/>
    <col min="1551" max="1551" width="12.85546875" style="8" customWidth="1"/>
    <col min="1552" max="1792" width="5.140625" style="8"/>
    <col min="1793" max="1793" width="5.85546875" style="8" bestFit="1" customWidth="1"/>
    <col min="1794" max="1794" width="23.28515625" style="8" bestFit="1" customWidth="1"/>
    <col min="1795" max="1795" width="7.7109375" style="8" bestFit="1" customWidth="1"/>
    <col min="1796" max="1796" width="10.140625" style="8" bestFit="1" customWidth="1"/>
    <col min="1797" max="1797" width="17.5703125" style="8" bestFit="1" customWidth="1"/>
    <col min="1798" max="1798" width="31" style="8" customWidth="1"/>
    <col min="1799" max="1799" width="15.7109375" style="8" bestFit="1" customWidth="1"/>
    <col min="1800" max="1800" width="12.140625" style="8" bestFit="1" customWidth="1"/>
    <col min="1801" max="1801" width="15.5703125" style="8" bestFit="1" customWidth="1"/>
    <col min="1802" max="1802" width="11.140625" style="8" bestFit="1" customWidth="1"/>
    <col min="1803" max="1803" width="15.7109375" style="8" bestFit="1" customWidth="1"/>
    <col min="1804" max="1804" width="12.42578125" style="8" bestFit="1" customWidth="1"/>
    <col min="1805" max="1805" width="13.7109375" style="8" bestFit="1" customWidth="1"/>
    <col min="1806" max="1806" width="10.42578125" style="8" customWidth="1"/>
    <col min="1807" max="1807" width="12.85546875" style="8" customWidth="1"/>
    <col min="1808" max="2048" width="5.140625" style="8"/>
    <col min="2049" max="2049" width="5.85546875" style="8" bestFit="1" customWidth="1"/>
    <col min="2050" max="2050" width="23.28515625" style="8" bestFit="1" customWidth="1"/>
    <col min="2051" max="2051" width="7.7109375" style="8" bestFit="1" customWidth="1"/>
    <col min="2052" max="2052" width="10.140625" style="8" bestFit="1" customWidth="1"/>
    <col min="2053" max="2053" width="17.5703125" style="8" bestFit="1" customWidth="1"/>
    <col min="2054" max="2054" width="31" style="8" customWidth="1"/>
    <col min="2055" max="2055" width="15.7109375" style="8" bestFit="1" customWidth="1"/>
    <col min="2056" max="2056" width="12.140625" style="8" bestFit="1" customWidth="1"/>
    <col min="2057" max="2057" width="15.5703125" style="8" bestFit="1" customWidth="1"/>
    <col min="2058" max="2058" width="11.140625" style="8" bestFit="1" customWidth="1"/>
    <col min="2059" max="2059" width="15.7109375" style="8" bestFit="1" customWidth="1"/>
    <col min="2060" max="2060" width="12.42578125" style="8" bestFit="1" customWidth="1"/>
    <col min="2061" max="2061" width="13.7109375" style="8" bestFit="1" customWidth="1"/>
    <col min="2062" max="2062" width="10.42578125" style="8" customWidth="1"/>
    <col min="2063" max="2063" width="12.85546875" style="8" customWidth="1"/>
    <col min="2064" max="2304" width="5.140625" style="8"/>
    <col min="2305" max="2305" width="5.85546875" style="8" bestFit="1" customWidth="1"/>
    <col min="2306" max="2306" width="23.28515625" style="8" bestFit="1" customWidth="1"/>
    <col min="2307" max="2307" width="7.7109375" style="8" bestFit="1" customWidth="1"/>
    <col min="2308" max="2308" width="10.140625" style="8" bestFit="1" customWidth="1"/>
    <col min="2309" max="2309" width="17.5703125" style="8" bestFit="1" customWidth="1"/>
    <col min="2310" max="2310" width="31" style="8" customWidth="1"/>
    <col min="2311" max="2311" width="15.7109375" style="8" bestFit="1" customWidth="1"/>
    <col min="2312" max="2312" width="12.140625" style="8" bestFit="1" customWidth="1"/>
    <col min="2313" max="2313" width="15.5703125" style="8" bestFit="1" customWidth="1"/>
    <col min="2314" max="2314" width="11.140625" style="8" bestFit="1" customWidth="1"/>
    <col min="2315" max="2315" width="15.7109375" style="8" bestFit="1" customWidth="1"/>
    <col min="2316" max="2316" width="12.42578125" style="8" bestFit="1" customWidth="1"/>
    <col min="2317" max="2317" width="13.7109375" style="8" bestFit="1" customWidth="1"/>
    <col min="2318" max="2318" width="10.42578125" style="8" customWidth="1"/>
    <col min="2319" max="2319" width="12.85546875" style="8" customWidth="1"/>
    <col min="2320" max="2560" width="5.140625" style="8"/>
    <col min="2561" max="2561" width="5.85546875" style="8" bestFit="1" customWidth="1"/>
    <col min="2562" max="2562" width="23.28515625" style="8" bestFit="1" customWidth="1"/>
    <col min="2563" max="2563" width="7.7109375" style="8" bestFit="1" customWidth="1"/>
    <col min="2564" max="2564" width="10.140625" style="8" bestFit="1" customWidth="1"/>
    <col min="2565" max="2565" width="17.5703125" style="8" bestFit="1" customWidth="1"/>
    <col min="2566" max="2566" width="31" style="8" customWidth="1"/>
    <col min="2567" max="2567" width="15.7109375" style="8" bestFit="1" customWidth="1"/>
    <col min="2568" max="2568" width="12.140625" style="8" bestFit="1" customWidth="1"/>
    <col min="2569" max="2569" width="15.5703125" style="8" bestFit="1" customWidth="1"/>
    <col min="2570" max="2570" width="11.140625" style="8" bestFit="1" customWidth="1"/>
    <col min="2571" max="2571" width="15.7109375" style="8" bestFit="1" customWidth="1"/>
    <col min="2572" max="2572" width="12.42578125" style="8" bestFit="1" customWidth="1"/>
    <col min="2573" max="2573" width="13.7109375" style="8" bestFit="1" customWidth="1"/>
    <col min="2574" max="2574" width="10.42578125" style="8" customWidth="1"/>
    <col min="2575" max="2575" width="12.85546875" style="8" customWidth="1"/>
    <col min="2576" max="2816" width="5.140625" style="8"/>
    <col min="2817" max="2817" width="5.85546875" style="8" bestFit="1" customWidth="1"/>
    <col min="2818" max="2818" width="23.28515625" style="8" bestFit="1" customWidth="1"/>
    <col min="2819" max="2819" width="7.7109375" style="8" bestFit="1" customWidth="1"/>
    <col min="2820" max="2820" width="10.140625" style="8" bestFit="1" customWidth="1"/>
    <col min="2821" max="2821" width="17.5703125" style="8" bestFit="1" customWidth="1"/>
    <col min="2822" max="2822" width="31" style="8" customWidth="1"/>
    <col min="2823" max="2823" width="15.7109375" style="8" bestFit="1" customWidth="1"/>
    <col min="2824" max="2824" width="12.140625" style="8" bestFit="1" customWidth="1"/>
    <col min="2825" max="2825" width="15.5703125" style="8" bestFit="1" customWidth="1"/>
    <col min="2826" max="2826" width="11.140625" style="8" bestFit="1" customWidth="1"/>
    <col min="2827" max="2827" width="15.7109375" style="8" bestFit="1" customWidth="1"/>
    <col min="2828" max="2828" width="12.42578125" style="8" bestFit="1" customWidth="1"/>
    <col min="2829" max="2829" width="13.7109375" style="8" bestFit="1" customWidth="1"/>
    <col min="2830" max="2830" width="10.42578125" style="8" customWidth="1"/>
    <col min="2831" max="2831" width="12.85546875" style="8" customWidth="1"/>
    <col min="2832" max="3072" width="5.140625" style="8"/>
    <col min="3073" max="3073" width="5.85546875" style="8" bestFit="1" customWidth="1"/>
    <col min="3074" max="3074" width="23.28515625" style="8" bestFit="1" customWidth="1"/>
    <col min="3075" max="3075" width="7.7109375" style="8" bestFit="1" customWidth="1"/>
    <col min="3076" max="3076" width="10.140625" style="8" bestFit="1" customWidth="1"/>
    <col min="3077" max="3077" width="17.5703125" style="8" bestFit="1" customWidth="1"/>
    <col min="3078" max="3078" width="31" style="8" customWidth="1"/>
    <col min="3079" max="3079" width="15.7109375" style="8" bestFit="1" customWidth="1"/>
    <col min="3080" max="3080" width="12.140625" style="8" bestFit="1" customWidth="1"/>
    <col min="3081" max="3081" width="15.5703125" style="8" bestFit="1" customWidth="1"/>
    <col min="3082" max="3082" width="11.140625" style="8" bestFit="1" customWidth="1"/>
    <col min="3083" max="3083" width="15.7109375" style="8" bestFit="1" customWidth="1"/>
    <col min="3084" max="3084" width="12.42578125" style="8" bestFit="1" customWidth="1"/>
    <col min="3085" max="3085" width="13.7109375" style="8" bestFit="1" customWidth="1"/>
    <col min="3086" max="3086" width="10.42578125" style="8" customWidth="1"/>
    <col min="3087" max="3087" width="12.85546875" style="8" customWidth="1"/>
    <col min="3088" max="3328" width="5.140625" style="8"/>
    <col min="3329" max="3329" width="5.85546875" style="8" bestFit="1" customWidth="1"/>
    <col min="3330" max="3330" width="23.28515625" style="8" bestFit="1" customWidth="1"/>
    <col min="3331" max="3331" width="7.7109375" style="8" bestFit="1" customWidth="1"/>
    <col min="3332" max="3332" width="10.140625" style="8" bestFit="1" customWidth="1"/>
    <col min="3333" max="3333" width="17.5703125" style="8" bestFit="1" customWidth="1"/>
    <col min="3334" max="3334" width="31" style="8" customWidth="1"/>
    <col min="3335" max="3335" width="15.7109375" style="8" bestFit="1" customWidth="1"/>
    <col min="3336" max="3336" width="12.140625" style="8" bestFit="1" customWidth="1"/>
    <col min="3337" max="3337" width="15.5703125" style="8" bestFit="1" customWidth="1"/>
    <col min="3338" max="3338" width="11.140625" style="8" bestFit="1" customWidth="1"/>
    <col min="3339" max="3339" width="15.7109375" style="8" bestFit="1" customWidth="1"/>
    <col min="3340" max="3340" width="12.42578125" style="8" bestFit="1" customWidth="1"/>
    <col min="3341" max="3341" width="13.7109375" style="8" bestFit="1" customWidth="1"/>
    <col min="3342" max="3342" width="10.42578125" style="8" customWidth="1"/>
    <col min="3343" max="3343" width="12.85546875" style="8" customWidth="1"/>
    <col min="3344" max="3584" width="5.140625" style="8"/>
    <col min="3585" max="3585" width="5.85546875" style="8" bestFit="1" customWidth="1"/>
    <col min="3586" max="3586" width="23.28515625" style="8" bestFit="1" customWidth="1"/>
    <col min="3587" max="3587" width="7.7109375" style="8" bestFit="1" customWidth="1"/>
    <col min="3588" max="3588" width="10.140625" style="8" bestFit="1" customWidth="1"/>
    <col min="3589" max="3589" width="17.5703125" style="8" bestFit="1" customWidth="1"/>
    <col min="3590" max="3590" width="31" style="8" customWidth="1"/>
    <col min="3591" max="3591" width="15.7109375" style="8" bestFit="1" customWidth="1"/>
    <col min="3592" max="3592" width="12.140625" style="8" bestFit="1" customWidth="1"/>
    <col min="3593" max="3593" width="15.5703125" style="8" bestFit="1" customWidth="1"/>
    <col min="3594" max="3594" width="11.140625" style="8" bestFit="1" customWidth="1"/>
    <col min="3595" max="3595" width="15.7109375" style="8" bestFit="1" customWidth="1"/>
    <col min="3596" max="3596" width="12.42578125" style="8" bestFit="1" customWidth="1"/>
    <col min="3597" max="3597" width="13.7109375" style="8" bestFit="1" customWidth="1"/>
    <col min="3598" max="3598" width="10.42578125" style="8" customWidth="1"/>
    <col min="3599" max="3599" width="12.85546875" style="8" customWidth="1"/>
    <col min="3600" max="3840" width="5.140625" style="8"/>
    <col min="3841" max="3841" width="5.85546875" style="8" bestFit="1" customWidth="1"/>
    <col min="3842" max="3842" width="23.28515625" style="8" bestFit="1" customWidth="1"/>
    <col min="3843" max="3843" width="7.7109375" style="8" bestFit="1" customWidth="1"/>
    <col min="3844" max="3844" width="10.140625" style="8" bestFit="1" customWidth="1"/>
    <col min="3845" max="3845" width="17.5703125" style="8" bestFit="1" customWidth="1"/>
    <col min="3846" max="3846" width="31" style="8" customWidth="1"/>
    <col min="3847" max="3847" width="15.7109375" style="8" bestFit="1" customWidth="1"/>
    <col min="3848" max="3848" width="12.140625" style="8" bestFit="1" customWidth="1"/>
    <col min="3849" max="3849" width="15.5703125" style="8" bestFit="1" customWidth="1"/>
    <col min="3850" max="3850" width="11.140625" style="8" bestFit="1" customWidth="1"/>
    <col min="3851" max="3851" width="15.7109375" style="8" bestFit="1" customWidth="1"/>
    <col min="3852" max="3852" width="12.42578125" style="8" bestFit="1" customWidth="1"/>
    <col min="3853" max="3853" width="13.7109375" style="8" bestFit="1" customWidth="1"/>
    <col min="3854" max="3854" width="10.42578125" style="8" customWidth="1"/>
    <col min="3855" max="3855" width="12.85546875" style="8" customWidth="1"/>
    <col min="3856" max="4096" width="5.140625" style="8"/>
    <col min="4097" max="4097" width="5.85546875" style="8" bestFit="1" customWidth="1"/>
    <col min="4098" max="4098" width="23.28515625" style="8" bestFit="1" customWidth="1"/>
    <col min="4099" max="4099" width="7.7109375" style="8" bestFit="1" customWidth="1"/>
    <col min="4100" max="4100" width="10.140625" style="8" bestFit="1" customWidth="1"/>
    <col min="4101" max="4101" width="17.5703125" style="8" bestFit="1" customWidth="1"/>
    <col min="4102" max="4102" width="31" style="8" customWidth="1"/>
    <col min="4103" max="4103" width="15.7109375" style="8" bestFit="1" customWidth="1"/>
    <col min="4104" max="4104" width="12.140625" style="8" bestFit="1" customWidth="1"/>
    <col min="4105" max="4105" width="15.5703125" style="8" bestFit="1" customWidth="1"/>
    <col min="4106" max="4106" width="11.140625" style="8" bestFit="1" customWidth="1"/>
    <col min="4107" max="4107" width="15.7109375" style="8" bestFit="1" customWidth="1"/>
    <col min="4108" max="4108" width="12.42578125" style="8" bestFit="1" customWidth="1"/>
    <col min="4109" max="4109" width="13.7109375" style="8" bestFit="1" customWidth="1"/>
    <col min="4110" max="4110" width="10.42578125" style="8" customWidth="1"/>
    <col min="4111" max="4111" width="12.85546875" style="8" customWidth="1"/>
    <col min="4112" max="4352" width="5.140625" style="8"/>
    <col min="4353" max="4353" width="5.85546875" style="8" bestFit="1" customWidth="1"/>
    <col min="4354" max="4354" width="23.28515625" style="8" bestFit="1" customWidth="1"/>
    <col min="4355" max="4355" width="7.7109375" style="8" bestFit="1" customWidth="1"/>
    <col min="4356" max="4356" width="10.140625" style="8" bestFit="1" customWidth="1"/>
    <col min="4357" max="4357" width="17.5703125" style="8" bestFit="1" customWidth="1"/>
    <col min="4358" max="4358" width="31" style="8" customWidth="1"/>
    <col min="4359" max="4359" width="15.7109375" style="8" bestFit="1" customWidth="1"/>
    <col min="4360" max="4360" width="12.140625" style="8" bestFit="1" customWidth="1"/>
    <col min="4361" max="4361" width="15.5703125" style="8" bestFit="1" customWidth="1"/>
    <col min="4362" max="4362" width="11.140625" style="8" bestFit="1" customWidth="1"/>
    <col min="4363" max="4363" width="15.7109375" style="8" bestFit="1" customWidth="1"/>
    <col min="4364" max="4364" width="12.42578125" style="8" bestFit="1" customWidth="1"/>
    <col min="4365" max="4365" width="13.7109375" style="8" bestFit="1" customWidth="1"/>
    <col min="4366" max="4366" width="10.42578125" style="8" customWidth="1"/>
    <col min="4367" max="4367" width="12.85546875" style="8" customWidth="1"/>
    <col min="4368" max="4608" width="5.140625" style="8"/>
    <col min="4609" max="4609" width="5.85546875" style="8" bestFit="1" customWidth="1"/>
    <col min="4610" max="4610" width="23.28515625" style="8" bestFit="1" customWidth="1"/>
    <col min="4611" max="4611" width="7.7109375" style="8" bestFit="1" customWidth="1"/>
    <col min="4612" max="4612" width="10.140625" style="8" bestFit="1" customWidth="1"/>
    <col min="4613" max="4613" width="17.5703125" style="8" bestFit="1" customWidth="1"/>
    <col min="4614" max="4614" width="31" style="8" customWidth="1"/>
    <col min="4615" max="4615" width="15.7109375" style="8" bestFit="1" customWidth="1"/>
    <col min="4616" max="4616" width="12.140625" style="8" bestFit="1" customWidth="1"/>
    <col min="4617" max="4617" width="15.5703125" style="8" bestFit="1" customWidth="1"/>
    <col min="4618" max="4618" width="11.140625" style="8" bestFit="1" customWidth="1"/>
    <col min="4619" max="4619" width="15.7109375" style="8" bestFit="1" customWidth="1"/>
    <col min="4620" max="4620" width="12.42578125" style="8" bestFit="1" customWidth="1"/>
    <col min="4621" max="4621" width="13.7109375" style="8" bestFit="1" customWidth="1"/>
    <col min="4622" max="4622" width="10.42578125" style="8" customWidth="1"/>
    <col min="4623" max="4623" width="12.85546875" style="8" customWidth="1"/>
    <col min="4624" max="4864" width="5.140625" style="8"/>
    <col min="4865" max="4865" width="5.85546875" style="8" bestFit="1" customWidth="1"/>
    <col min="4866" max="4866" width="23.28515625" style="8" bestFit="1" customWidth="1"/>
    <col min="4867" max="4867" width="7.7109375" style="8" bestFit="1" customWidth="1"/>
    <col min="4868" max="4868" width="10.140625" style="8" bestFit="1" customWidth="1"/>
    <col min="4869" max="4869" width="17.5703125" style="8" bestFit="1" customWidth="1"/>
    <col min="4870" max="4870" width="31" style="8" customWidth="1"/>
    <col min="4871" max="4871" width="15.7109375" style="8" bestFit="1" customWidth="1"/>
    <col min="4872" max="4872" width="12.140625" style="8" bestFit="1" customWidth="1"/>
    <col min="4873" max="4873" width="15.5703125" style="8" bestFit="1" customWidth="1"/>
    <col min="4874" max="4874" width="11.140625" style="8" bestFit="1" customWidth="1"/>
    <col min="4875" max="4875" width="15.7109375" style="8" bestFit="1" customWidth="1"/>
    <col min="4876" max="4876" width="12.42578125" style="8" bestFit="1" customWidth="1"/>
    <col min="4877" max="4877" width="13.7109375" style="8" bestFit="1" customWidth="1"/>
    <col min="4878" max="4878" width="10.42578125" style="8" customWidth="1"/>
    <col min="4879" max="4879" width="12.85546875" style="8" customWidth="1"/>
    <col min="4880" max="5120" width="5.140625" style="8"/>
    <col min="5121" max="5121" width="5.85546875" style="8" bestFit="1" customWidth="1"/>
    <col min="5122" max="5122" width="23.28515625" style="8" bestFit="1" customWidth="1"/>
    <col min="5123" max="5123" width="7.7109375" style="8" bestFit="1" customWidth="1"/>
    <col min="5124" max="5124" width="10.140625" style="8" bestFit="1" customWidth="1"/>
    <col min="5125" max="5125" width="17.5703125" style="8" bestFit="1" customWidth="1"/>
    <col min="5126" max="5126" width="31" style="8" customWidth="1"/>
    <col min="5127" max="5127" width="15.7109375" style="8" bestFit="1" customWidth="1"/>
    <col min="5128" max="5128" width="12.140625" style="8" bestFit="1" customWidth="1"/>
    <col min="5129" max="5129" width="15.5703125" style="8" bestFit="1" customWidth="1"/>
    <col min="5130" max="5130" width="11.140625" style="8" bestFit="1" customWidth="1"/>
    <col min="5131" max="5131" width="15.7109375" style="8" bestFit="1" customWidth="1"/>
    <col min="5132" max="5132" width="12.42578125" style="8" bestFit="1" customWidth="1"/>
    <col min="5133" max="5133" width="13.7109375" style="8" bestFit="1" customWidth="1"/>
    <col min="5134" max="5134" width="10.42578125" style="8" customWidth="1"/>
    <col min="5135" max="5135" width="12.85546875" style="8" customWidth="1"/>
    <col min="5136" max="5376" width="5.140625" style="8"/>
    <col min="5377" max="5377" width="5.85546875" style="8" bestFit="1" customWidth="1"/>
    <col min="5378" max="5378" width="23.28515625" style="8" bestFit="1" customWidth="1"/>
    <col min="5379" max="5379" width="7.7109375" style="8" bestFit="1" customWidth="1"/>
    <col min="5380" max="5380" width="10.140625" style="8" bestFit="1" customWidth="1"/>
    <col min="5381" max="5381" width="17.5703125" style="8" bestFit="1" customWidth="1"/>
    <col min="5382" max="5382" width="31" style="8" customWidth="1"/>
    <col min="5383" max="5383" width="15.7109375" style="8" bestFit="1" customWidth="1"/>
    <col min="5384" max="5384" width="12.140625" style="8" bestFit="1" customWidth="1"/>
    <col min="5385" max="5385" width="15.5703125" style="8" bestFit="1" customWidth="1"/>
    <col min="5386" max="5386" width="11.140625" style="8" bestFit="1" customWidth="1"/>
    <col min="5387" max="5387" width="15.7109375" style="8" bestFit="1" customWidth="1"/>
    <col min="5388" max="5388" width="12.42578125" style="8" bestFit="1" customWidth="1"/>
    <col min="5389" max="5389" width="13.7109375" style="8" bestFit="1" customWidth="1"/>
    <col min="5390" max="5390" width="10.42578125" style="8" customWidth="1"/>
    <col min="5391" max="5391" width="12.85546875" style="8" customWidth="1"/>
    <col min="5392" max="5632" width="5.140625" style="8"/>
    <col min="5633" max="5633" width="5.85546875" style="8" bestFit="1" customWidth="1"/>
    <col min="5634" max="5634" width="23.28515625" style="8" bestFit="1" customWidth="1"/>
    <col min="5635" max="5635" width="7.7109375" style="8" bestFit="1" customWidth="1"/>
    <col min="5636" max="5636" width="10.140625" style="8" bestFit="1" customWidth="1"/>
    <col min="5637" max="5637" width="17.5703125" style="8" bestFit="1" customWidth="1"/>
    <col min="5638" max="5638" width="31" style="8" customWidth="1"/>
    <col min="5639" max="5639" width="15.7109375" style="8" bestFit="1" customWidth="1"/>
    <col min="5640" max="5640" width="12.140625" style="8" bestFit="1" customWidth="1"/>
    <col min="5641" max="5641" width="15.5703125" style="8" bestFit="1" customWidth="1"/>
    <col min="5642" max="5642" width="11.140625" style="8" bestFit="1" customWidth="1"/>
    <col min="5643" max="5643" width="15.7109375" style="8" bestFit="1" customWidth="1"/>
    <col min="5644" max="5644" width="12.42578125" style="8" bestFit="1" customWidth="1"/>
    <col min="5645" max="5645" width="13.7109375" style="8" bestFit="1" customWidth="1"/>
    <col min="5646" max="5646" width="10.42578125" style="8" customWidth="1"/>
    <col min="5647" max="5647" width="12.85546875" style="8" customWidth="1"/>
    <col min="5648" max="5888" width="5.140625" style="8"/>
    <col min="5889" max="5889" width="5.85546875" style="8" bestFit="1" customWidth="1"/>
    <col min="5890" max="5890" width="23.28515625" style="8" bestFit="1" customWidth="1"/>
    <col min="5891" max="5891" width="7.7109375" style="8" bestFit="1" customWidth="1"/>
    <col min="5892" max="5892" width="10.140625" style="8" bestFit="1" customWidth="1"/>
    <col min="5893" max="5893" width="17.5703125" style="8" bestFit="1" customWidth="1"/>
    <col min="5894" max="5894" width="31" style="8" customWidth="1"/>
    <col min="5895" max="5895" width="15.7109375" style="8" bestFit="1" customWidth="1"/>
    <col min="5896" max="5896" width="12.140625" style="8" bestFit="1" customWidth="1"/>
    <col min="5897" max="5897" width="15.5703125" style="8" bestFit="1" customWidth="1"/>
    <col min="5898" max="5898" width="11.140625" style="8" bestFit="1" customWidth="1"/>
    <col min="5899" max="5899" width="15.7109375" style="8" bestFit="1" customWidth="1"/>
    <col min="5900" max="5900" width="12.42578125" style="8" bestFit="1" customWidth="1"/>
    <col min="5901" max="5901" width="13.7109375" style="8" bestFit="1" customWidth="1"/>
    <col min="5902" max="5902" width="10.42578125" style="8" customWidth="1"/>
    <col min="5903" max="5903" width="12.85546875" style="8" customWidth="1"/>
    <col min="5904" max="6144" width="5.140625" style="8"/>
    <col min="6145" max="6145" width="5.85546875" style="8" bestFit="1" customWidth="1"/>
    <col min="6146" max="6146" width="23.28515625" style="8" bestFit="1" customWidth="1"/>
    <col min="6147" max="6147" width="7.7109375" style="8" bestFit="1" customWidth="1"/>
    <col min="6148" max="6148" width="10.140625" style="8" bestFit="1" customWidth="1"/>
    <col min="6149" max="6149" width="17.5703125" style="8" bestFit="1" customWidth="1"/>
    <col min="6150" max="6150" width="31" style="8" customWidth="1"/>
    <col min="6151" max="6151" width="15.7109375" style="8" bestFit="1" customWidth="1"/>
    <col min="6152" max="6152" width="12.140625" style="8" bestFit="1" customWidth="1"/>
    <col min="6153" max="6153" width="15.5703125" style="8" bestFit="1" customWidth="1"/>
    <col min="6154" max="6154" width="11.140625" style="8" bestFit="1" customWidth="1"/>
    <col min="6155" max="6155" width="15.7109375" style="8" bestFit="1" customWidth="1"/>
    <col min="6156" max="6156" width="12.42578125" style="8" bestFit="1" customWidth="1"/>
    <col min="6157" max="6157" width="13.7109375" style="8" bestFit="1" customWidth="1"/>
    <col min="6158" max="6158" width="10.42578125" style="8" customWidth="1"/>
    <col min="6159" max="6159" width="12.85546875" style="8" customWidth="1"/>
    <col min="6160" max="6400" width="5.140625" style="8"/>
    <col min="6401" max="6401" width="5.85546875" style="8" bestFit="1" customWidth="1"/>
    <col min="6402" max="6402" width="23.28515625" style="8" bestFit="1" customWidth="1"/>
    <col min="6403" max="6403" width="7.7109375" style="8" bestFit="1" customWidth="1"/>
    <col min="6404" max="6404" width="10.140625" style="8" bestFit="1" customWidth="1"/>
    <col min="6405" max="6405" width="17.5703125" style="8" bestFit="1" customWidth="1"/>
    <col min="6406" max="6406" width="31" style="8" customWidth="1"/>
    <col min="6407" max="6407" width="15.7109375" style="8" bestFit="1" customWidth="1"/>
    <col min="6408" max="6408" width="12.140625" style="8" bestFit="1" customWidth="1"/>
    <col min="6409" max="6409" width="15.5703125" style="8" bestFit="1" customWidth="1"/>
    <col min="6410" max="6410" width="11.140625" style="8" bestFit="1" customWidth="1"/>
    <col min="6411" max="6411" width="15.7109375" style="8" bestFit="1" customWidth="1"/>
    <col min="6412" max="6412" width="12.42578125" style="8" bestFit="1" customWidth="1"/>
    <col min="6413" max="6413" width="13.7109375" style="8" bestFit="1" customWidth="1"/>
    <col min="6414" max="6414" width="10.42578125" style="8" customWidth="1"/>
    <col min="6415" max="6415" width="12.85546875" style="8" customWidth="1"/>
    <col min="6416" max="6656" width="5.140625" style="8"/>
    <col min="6657" max="6657" width="5.85546875" style="8" bestFit="1" customWidth="1"/>
    <col min="6658" max="6658" width="23.28515625" style="8" bestFit="1" customWidth="1"/>
    <col min="6659" max="6659" width="7.7109375" style="8" bestFit="1" customWidth="1"/>
    <col min="6660" max="6660" width="10.140625" style="8" bestFit="1" customWidth="1"/>
    <col min="6661" max="6661" width="17.5703125" style="8" bestFit="1" customWidth="1"/>
    <col min="6662" max="6662" width="31" style="8" customWidth="1"/>
    <col min="6663" max="6663" width="15.7109375" style="8" bestFit="1" customWidth="1"/>
    <col min="6664" max="6664" width="12.140625" style="8" bestFit="1" customWidth="1"/>
    <col min="6665" max="6665" width="15.5703125" style="8" bestFit="1" customWidth="1"/>
    <col min="6666" max="6666" width="11.140625" style="8" bestFit="1" customWidth="1"/>
    <col min="6667" max="6667" width="15.7109375" style="8" bestFit="1" customWidth="1"/>
    <col min="6668" max="6668" width="12.42578125" style="8" bestFit="1" customWidth="1"/>
    <col min="6669" max="6669" width="13.7109375" style="8" bestFit="1" customWidth="1"/>
    <col min="6670" max="6670" width="10.42578125" style="8" customWidth="1"/>
    <col min="6671" max="6671" width="12.85546875" style="8" customWidth="1"/>
    <col min="6672" max="6912" width="5.140625" style="8"/>
    <col min="6913" max="6913" width="5.85546875" style="8" bestFit="1" customWidth="1"/>
    <col min="6914" max="6914" width="23.28515625" style="8" bestFit="1" customWidth="1"/>
    <col min="6915" max="6915" width="7.7109375" style="8" bestFit="1" customWidth="1"/>
    <col min="6916" max="6916" width="10.140625" style="8" bestFit="1" customWidth="1"/>
    <col min="6917" max="6917" width="17.5703125" style="8" bestFit="1" customWidth="1"/>
    <col min="6918" max="6918" width="31" style="8" customWidth="1"/>
    <col min="6919" max="6919" width="15.7109375" style="8" bestFit="1" customWidth="1"/>
    <col min="6920" max="6920" width="12.140625" style="8" bestFit="1" customWidth="1"/>
    <col min="6921" max="6921" width="15.5703125" style="8" bestFit="1" customWidth="1"/>
    <col min="6922" max="6922" width="11.140625" style="8" bestFit="1" customWidth="1"/>
    <col min="6923" max="6923" width="15.7109375" style="8" bestFit="1" customWidth="1"/>
    <col min="6924" max="6924" width="12.42578125" style="8" bestFit="1" customWidth="1"/>
    <col min="6925" max="6925" width="13.7109375" style="8" bestFit="1" customWidth="1"/>
    <col min="6926" max="6926" width="10.42578125" style="8" customWidth="1"/>
    <col min="6927" max="6927" width="12.85546875" style="8" customWidth="1"/>
    <col min="6928" max="7168" width="5.140625" style="8"/>
    <col min="7169" max="7169" width="5.85546875" style="8" bestFit="1" customWidth="1"/>
    <col min="7170" max="7170" width="23.28515625" style="8" bestFit="1" customWidth="1"/>
    <col min="7171" max="7171" width="7.7109375" style="8" bestFit="1" customWidth="1"/>
    <col min="7172" max="7172" width="10.140625" style="8" bestFit="1" customWidth="1"/>
    <col min="7173" max="7173" width="17.5703125" style="8" bestFit="1" customWidth="1"/>
    <col min="7174" max="7174" width="31" style="8" customWidth="1"/>
    <col min="7175" max="7175" width="15.7109375" style="8" bestFit="1" customWidth="1"/>
    <col min="7176" max="7176" width="12.140625" style="8" bestFit="1" customWidth="1"/>
    <col min="7177" max="7177" width="15.5703125" style="8" bestFit="1" customWidth="1"/>
    <col min="7178" max="7178" width="11.140625" style="8" bestFit="1" customWidth="1"/>
    <col min="7179" max="7179" width="15.7109375" style="8" bestFit="1" customWidth="1"/>
    <col min="7180" max="7180" width="12.42578125" style="8" bestFit="1" customWidth="1"/>
    <col min="7181" max="7181" width="13.7109375" style="8" bestFit="1" customWidth="1"/>
    <col min="7182" max="7182" width="10.42578125" style="8" customWidth="1"/>
    <col min="7183" max="7183" width="12.85546875" style="8" customWidth="1"/>
    <col min="7184" max="7424" width="5.140625" style="8"/>
    <col min="7425" max="7425" width="5.85546875" style="8" bestFit="1" customWidth="1"/>
    <col min="7426" max="7426" width="23.28515625" style="8" bestFit="1" customWidth="1"/>
    <col min="7427" max="7427" width="7.7109375" style="8" bestFit="1" customWidth="1"/>
    <col min="7428" max="7428" width="10.140625" style="8" bestFit="1" customWidth="1"/>
    <col min="7429" max="7429" width="17.5703125" style="8" bestFit="1" customWidth="1"/>
    <col min="7430" max="7430" width="31" style="8" customWidth="1"/>
    <col min="7431" max="7431" width="15.7109375" style="8" bestFit="1" customWidth="1"/>
    <col min="7432" max="7432" width="12.140625" style="8" bestFit="1" customWidth="1"/>
    <col min="7433" max="7433" width="15.5703125" style="8" bestFit="1" customWidth="1"/>
    <col min="7434" max="7434" width="11.140625" style="8" bestFit="1" customWidth="1"/>
    <col min="7435" max="7435" width="15.7109375" style="8" bestFit="1" customWidth="1"/>
    <col min="7436" max="7436" width="12.42578125" style="8" bestFit="1" customWidth="1"/>
    <col min="7437" max="7437" width="13.7109375" style="8" bestFit="1" customWidth="1"/>
    <col min="7438" max="7438" width="10.42578125" style="8" customWidth="1"/>
    <col min="7439" max="7439" width="12.85546875" style="8" customWidth="1"/>
    <col min="7440" max="7680" width="5.140625" style="8"/>
    <col min="7681" max="7681" width="5.85546875" style="8" bestFit="1" customWidth="1"/>
    <col min="7682" max="7682" width="23.28515625" style="8" bestFit="1" customWidth="1"/>
    <col min="7683" max="7683" width="7.7109375" style="8" bestFit="1" customWidth="1"/>
    <col min="7684" max="7684" width="10.140625" style="8" bestFit="1" customWidth="1"/>
    <col min="7685" max="7685" width="17.5703125" style="8" bestFit="1" customWidth="1"/>
    <col min="7686" max="7686" width="31" style="8" customWidth="1"/>
    <col min="7687" max="7687" width="15.7109375" style="8" bestFit="1" customWidth="1"/>
    <col min="7688" max="7688" width="12.140625" style="8" bestFit="1" customWidth="1"/>
    <col min="7689" max="7689" width="15.5703125" style="8" bestFit="1" customWidth="1"/>
    <col min="7690" max="7690" width="11.140625" style="8" bestFit="1" customWidth="1"/>
    <col min="7691" max="7691" width="15.7109375" style="8" bestFit="1" customWidth="1"/>
    <col min="7692" max="7692" width="12.42578125" style="8" bestFit="1" customWidth="1"/>
    <col min="7693" max="7693" width="13.7109375" style="8" bestFit="1" customWidth="1"/>
    <col min="7694" max="7694" width="10.42578125" style="8" customWidth="1"/>
    <col min="7695" max="7695" width="12.85546875" style="8" customWidth="1"/>
    <col min="7696" max="7936" width="5.140625" style="8"/>
    <col min="7937" max="7937" width="5.85546875" style="8" bestFit="1" customWidth="1"/>
    <col min="7938" max="7938" width="23.28515625" style="8" bestFit="1" customWidth="1"/>
    <col min="7939" max="7939" width="7.7109375" style="8" bestFit="1" customWidth="1"/>
    <col min="7940" max="7940" width="10.140625" style="8" bestFit="1" customWidth="1"/>
    <col min="7941" max="7941" width="17.5703125" style="8" bestFit="1" customWidth="1"/>
    <col min="7942" max="7942" width="31" style="8" customWidth="1"/>
    <col min="7943" max="7943" width="15.7109375" style="8" bestFit="1" customWidth="1"/>
    <col min="7944" max="7944" width="12.140625" style="8" bestFit="1" customWidth="1"/>
    <col min="7945" max="7945" width="15.5703125" style="8" bestFit="1" customWidth="1"/>
    <col min="7946" max="7946" width="11.140625" style="8" bestFit="1" customWidth="1"/>
    <col min="7947" max="7947" width="15.7109375" style="8" bestFit="1" customWidth="1"/>
    <col min="7948" max="7948" width="12.42578125" style="8" bestFit="1" customWidth="1"/>
    <col min="7949" max="7949" width="13.7109375" style="8" bestFit="1" customWidth="1"/>
    <col min="7950" max="7950" width="10.42578125" style="8" customWidth="1"/>
    <col min="7951" max="7951" width="12.85546875" style="8" customWidth="1"/>
    <col min="7952" max="8192" width="5.140625" style="8"/>
    <col min="8193" max="8193" width="5.85546875" style="8" bestFit="1" customWidth="1"/>
    <col min="8194" max="8194" width="23.28515625" style="8" bestFit="1" customWidth="1"/>
    <col min="8195" max="8195" width="7.7109375" style="8" bestFit="1" customWidth="1"/>
    <col min="8196" max="8196" width="10.140625" style="8" bestFit="1" customWidth="1"/>
    <col min="8197" max="8197" width="17.5703125" style="8" bestFit="1" customWidth="1"/>
    <col min="8198" max="8198" width="31" style="8" customWidth="1"/>
    <col min="8199" max="8199" width="15.7109375" style="8" bestFit="1" customWidth="1"/>
    <col min="8200" max="8200" width="12.140625" style="8" bestFit="1" customWidth="1"/>
    <col min="8201" max="8201" width="15.5703125" style="8" bestFit="1" customWidth="1"/>
    <col min="8202" max="8202" width="11.140625" style="8" bestFit="1" customWidth="1"/>
    <col min="8203" max="8203" width="15.7109375" style="8" bestFit="1" customWidth="1"/>
    <col min="8204" max="8204" width="12.42578125" style="8" bestFit="1" customWidth="1"/>
    <col min="8205" max="8205" width="13.7109375" style="8" bestFit="1" customWidth="1"/>
    <col min="8206" max="8206" width="10.42578125" style="8" customWidth="1"/>
    <col min="8207" max="8207" width="12.85546875" style="8" customWidth="1"/>
    <col min="8208" max="8448" width="5.140625" style="8"/>
    <col min="8449" max="8449" width="5.85546875" style="8" bestFit="1" customWidth="1"/>
    <col min="8450" max="8450" width="23.28515625" style="8" bestFit="1" customWidth="1"/>
    <col min="8451" max="8451" width="7.7109375" style="8" bestFit="1" customWidth="1"/>
    <col min="8452" max="8452" width="10.140625" style="8" bestFit="1" customWidth="1"/>
    <col min="8453" max="8453" width="17.5703125" style="8" bestFit="1" customWidth="1"/>
    <col min="8454" max="8454" width="31" style="8" customWidth="1"/>
    <col min="8455" max="8455" width="15.7109375" style="8" bestFit="1" customWidth="1"/>
    <col min="8456" max="8456" width="12.140625" style="8" bestFit="1" customWidth="1"/>
    <col min="8457" max="8457" width="15.5703125" style="8" bestFit="1" customWidth="1"/>
    <col min="8458" max="8458" width="11.140625" style="8" bestFit="1" customWidth="1"/>
    <col min="8459" max="8459" width="15.7109375" style="8" bestFit="1" customWidth="1"/>
    <col min="8460" max="8460" width="12.42578125" style="8" bestFit="1" customWidth="1"/>
    <col min="8461" max="8461" width="13.7109375" style="8" bestFit="1" customWidth="1"/>
    <col min="8462" max="8462" width="10.42578125" style="8" customWidth="1"/>
    <col min="8463" max="8463" width="12.85546875" style="8" customWidth="1"/>
    <col min="8464" max="8704" width="5.140625" style="8"/>
    <col min="8705" max="8705" width="5.85546875" style="8" bestFit="1" customWidth="1"/>
    <col min="8706" max="8706" width="23.28515625" style="8" bestFit="1" customWidth="1"/>
    <col min="8707" max="8707" width="7.7109375" style="8" bestFit="1" customWidth="1"/>
    <col min="8708" max="8708" width="10.140625" style="8" bestFit="1" customWidth="1"/>
    <col min="8709" max="8709" width="17.5703125" style="8" bestFit="1" customWidth="1"/>
    <col min="8710" max="8710" width="31" style="8" customWidth="1"/>
    <col min="8711" max="8711" width="15.7109375" style="8" bestFit="1" customWidth="1"/>
    <col min="8712" max="8712" width="12.140625" style="8" bestFit="1" customWidth="1"/>
    <col min="8713" max="8713" width="15.5703125" style="8" bestFit="1" customWidth="1"/>
    <col min="8714" max="8714" width="11.140625" style="8" bestFit="1" customWidth="1"/>
    <col min="8715" max="8715" width="15.7109375" style="8" bestFit="1" customWidth="1"/>
    <col min="8716" max="8716" width="12.42578125" style="8" bestFit="1" customWidth="1"/>
    <col min="8717" max="8717" width="13.7109375" style="8" bestFit="1" customWidth="1"/>
    <col min="8718" max="8718" width="10.42578125" style="8" customWidth="1"/>
    <col min="8719" max="8719" width="12.85546875" style="8" customWidth="1"/>
    <col min="8720" max="8960" width="5.140625" style="8"/>
    <col min="8961" max="8961" width="5.85546875" style="8" bestFit="1" customWidth="1"/>
    <col min="8962" max="8962" width="23.28515625" style="8" bestFit="1" customWidth="1"/>
    <col min="8963" max="8963" width="7.7109375" style="8" bestFit="1" customWidth="1"/>
    <col min="8964" max="8964" width="10.140625" style="8" bestFit="1" customWidth="1"/>
    <col min="8965" max="8965" width="17.5703125" style="8" bestFit="1" customWidth="1"/>
    <col min="8966" max="8966" width="31" style="8" customWidth="1"/>
    <col min="8967" max="8967" width="15.7109375" style="8" bestFit="1" customWidth="1"/>
    <col min="8968" max="8968" width="12.140625" style="8" bestFit="1" customWidth="1"/>
    <col min="8969" max="8969" width="15.5703125" style="8" bestFit="1" customWidth="1"/>
    <col min="8970" max="8970" width="11.140625" style="8" bestFit="1" customWidth="1"/>
    <col min="8971" max="8971" width="15.7109375" style="8" bestFit="1" customWidth="1"/>
    <col min="8972" max="8972" width="12.42578125" style="8" bestFit="1" customWidth="1"/>
    <col min="8973" max="8973" width="13.7109375" style="8" bestFit="1" customWidth="1"/>
    <col min="8974" max="8974" width="10.42578125" style="8" customWidth="1"/>
    <col min="8975" max="8975" width="12.85546875" style="8" customWidth="1"/>
    <col min="8976" max="9216" width="5.140625" style="8"/>
    <col min="9217" max="9217" width="5.85546875" style="8" bestFit="1" customWidth="1"/>
    <col min="9218" max="9218" width="23.28515625" style="8" bestFit="1" customWidth="1"/>
    <col min="9219" max="9219" width="7.7109375" style="8" bestFit="1" customWidth="1"/>
    <col min="9220" max="9220" width="10.140625" style="8" bestFit="1" customWidth="1"/>
    <col min="9221" max="9221" width="17.5703125" style="8" bestFit="1" customWidth="1"/>
    <col min="9222" max="9222" width="31" style="8" customWidth="1"/>
    <col min="9223" max="9223" width="15.7109375" style="8" bestFit="1" customWidth="1"/>
    <col min="9224" max="9224" width="12.140625" style="8" bestFit="1" customWidth="1"/>
    <col min="9225" max="9225" width="15.5703125" style="8" bestFit="1" customWidth="1"/>
    <col min="9226" max="9226" width="11.140625" style="8" bestFit="1" customWidth="1"/>
    <col min="9227" max="9227" width="15.7109375" style="8" bestFit="1" customWidth="1"/>
    <col min="9228" max="9228" width="12.42578125" style="8" bestFit="1" customWidth="1"/>
    <col min="9229" max="9229" width="13.7109375" style="8" bestFit="1" customWidth="1"/>
    <col min="9230" max="9230" width="10.42578125" style="8" customWidth="1"/>
    <col min="9231" max="9231" width="12.85546875" style="8" customWidth="1"/>
    <col min="9232" max="9472" width="5.140625" style="8"/>
    <col min="9473" max="9473" width="5.85546875" style="8" bestFit="1" customWidth="1"/>
    <col min="9474" max="9474" width="23.28515625" style="8" bestFit="1" customWidth="1"/>
    <col min="9475" max="9475" width="7.7109375" style="8" bestFit="1" customWidth="1"/>
    <col min="9476" max="9476" width="10.140625" style="8" bestFit="1" customWidth="1"/>
    <col min="9477" max="9477" width="17.5703125" style="8" bestFit="1" customWidth="1"/>
    <col min="9478" max="9478" width="31" style="8" customWidth="1"/>
    <col min="9479" max="9479" width="15.7109375" style="8" bestFit="1" customWidth="1"/>
    <col min="9480" max="9480" width="12.140625" style="8" bestFit="1" customWidth="1"/>
    <col min="9481" max="9481" width="15.5703125" style="8" bestFit="1" customWidth="1"/>
    <col min="9482" max="9482" width="11.140625" style="8" bestFit="1" customWidth="1"/>
    <col min="9483" max="9483" width="15.7109375" style="8" bestFit="1" customWidth="1"/>
    <col min="9484" max="9484" width="12.42578125" style="8" bestFit="1" customWidth="1"/>
    <col min="9485" max="9485" width="13.7109375" style="8" bestFit="1" customWidth="1"/>
    <col min="9486" max="9486" width="10.42578125" style="8" customWidth="1"/>
    <col min="9487" max="9487" width="12.85546875" style="8" customWidth="1"/>
    <col min="9488" max="9728" width="5.140625" style="8"/>
    <col min="9729" max="9729" width="5.85546875" style="8" bestFit="1" customWidth="1"/>
    <col min="9730" max="9730" width="23.28515625" style="8" bestFit="1" customWidth="1"/>
    <col min="9731" max="9731" width="7.7109375" style="8" bestFit="1" customWidth="1"/>
    <col min="9732" max="9732" width="10.140625" style="8" bestFit="1" customWidth="1"/>
    <col min="9733" max="9733" width="17.5703125" style="8" bestFit="1" customWidth="1"/>
    <col min="9734" max="9734" width="31" style="8" customWidth="1"/>
    <col min="9735" max="9735" width="15.7109375" style="8" bestFit="1" customWidth="1"/>
    <col min="9736" max="9736" width="12.140625" style="8" bestFit="1" customWidth="1"/>
    <col min="9737" max="9737" width="15.5703125" style="8" bestFit="1" customWidth="1"/>
    <col min="9738" max="9738" width="11.140625" style="8" bestFit="1" customWidth="1"/>
    <col min="9739" max="9739" width="15.7109375" style="8" bestFit="1" customWidth="1"/>
    <col min="9740" max="9740" width="12.42578125" style="8" bestFit="1" customWidth="1"/>
    <col min="9741" max="9741" width="13.7109375" style="8" bestFit="1" customWidth="1"/>
    <col min="9742" max="9742" width="10.42578125" style="8" customWidth="1"/>
    <col min="9743" max="9743" width="12.85546875" style="8" customWidth="1"/>
    <col min="9744" max="9984" width="5.140625" style="8"/>
    <col min="9985" max="9985" width="5.85546875" style="8" bestFit="1" customWidth="1"/>
    <col min="9986" max="9986" width="23.28515625" style="8" bestFit="1" customWidth="1"/>
    <col min="9987" max="9987" width="7.7109375" style="8" bestFit="1" customWidth="1"/>
    <col min="9988" max="9988" width="10.140625" style="8" bestFit="1" customWidth="1"/>
    <col min="9989" max="9989" width="17.5703125" style="8" bestFit="1" customWidth="1"/>
    <col min="9990" max="9990" width="31" style="8" customWidth="1"/>
    <col min="9991" max="9991" width="15.7109375" style="8" bestFit="1" customWidth="1"/>
    <col min="9992" max="9992" width="12.140625" style="8" bestFit="1" customWidth="1"/>
    <col min="9993" max="9993" width="15.5703125" style="8" bestFit="1" customWidth="1"/>
    <col min="9994" max="9994" width="11.140625" style="8" bestFit="1" customWidth="1"/>
    <col min="9995" max="9995" width="15.7109375" style="8" bestFit="1" customWidth="1"/>
    <col min="9996" max="9996" width="12.42578125" style="8" bestFit="1" customWidth="1"/>
    <col min="9997" max="9997" width="13.7109375" style="8" bestFit="1" customWidth="1"/>
    <col min="9998" max="9998" width="10.42578125" style="8" customWidth="1"/>
    <col min="9999" max="9999" width="12.85546875" style="8" customWidth="1"/>
    <col min="10000" max="10240" width="5.140625" style="8"/>
    <col min="10241" max="10241" width="5.85546875" style="8" bestFit="1" customWidth="1"/>
    <col min="10242" max="10242" width="23.28515625" style="8" bestFit="1" customWidth="1"/>
    <col min="10243" max="10243" width="7.7109375" style="8" bestFit="1" customWidth="1"/>
    <col min="10244" max="10244" width="10.140625" style="8" bestFit="1" customWidth="1"/>
    <col min="10245" max="10245" width="17.5703125" style="8" bestFit="1" customWidth="1"/>
    <col min="10246" max="10246" width="31" style="8" customWidth="1"/>
    <col min="10247" max="10247" width="15.7109375" style="8" bestFit="1" customWidth="1"/>
    <col min="10248" max="10248" width="12.140625" style="8" bestFit="1" customWidth="1"/>
    <col min="10249" max="10249" width="15.5703125" style="8" bestFit="1" customWidth="1"/>
    <col min="10250" max="10250" width="11.140625" style="8" bestFit="1" customWidth="1"/>
    <col min="10251" max="10251" width="15.7109375" style="8" bestFit="1" customWidth="1"/>
    <col min="10252" max="10252" width="12.42578125" style="8" bestFit="1" customWidth="1"/>
    <col min="10253" max="10253" width="13.7109375" style="8" bestFit="1" customWidth="1"/>
    <col min="10254" max="10254" width="10.42578125" style="8" customWidth="1"/>
    <col min="10255" max="10255" width="12.85546875" style="8" customWidth="1"/>
    <col min="10256" max="10496" width="5.140625" style="8"/>
    <col min="10497" max="10497" width="5.85546875" style="8" bestFit="1" customWidth="1"/>
    <col min="10498" max="10498" width="23.28515625" style="8" bestFit="1" customWidth="1"/>
    <col min="10499" max="10499" width="7.7109375" style="8" bestFit="1" customWidth="1"/>
    <col min="10500" max="10500" width="10.140625" style="8" bestFit="1" customWidth="1"/>
    <col min="10501" max="10501" width="17.5703125" style="8" bestFit="1" customWidth="1"/>
    <col min="10502" max="10502" width="31" style="8" customWidth="1"/>
    <col min="10503" max="10503" width="15.7109375" style="8" bestFit="1" customWidth="1"/>
    <col min="10504" max="10504" width="12.140625" style="8" bestFit="1" customWidth="1"/>
    <col min="10505" max="10505" width="15.5703125" style="8" bestFit="1" customWidth="1"/>
    <col min="10506" max="10506" width="11.140625" style="8" bestFit="1" customWidth="1"/>
    <col min="10507" max="10507" width="15.7109375" style="8" bestFit="1" customWidth="1"/>
    <col min="10508" max="10508" width="12.42578125" style="8" bestFit="1" customWidth="1"/>
    <col min="10509" max="10509" width="13.7109375" style="8" bestFit="1" customWidth="1"/>
    <col min="10510" max="10510" width="10.42578125" style="8" customWidth="1"/>
    <col min="10511" max="10511" width="12.85546875" style="8" customWidth="1"/>
    <col min="10512" max="10752" width="5.140625" style="8"/>
    <col min="10753" max="10753" width="5.85546875" style="8" bestFit="1" customWidth="1"/>
    <col min="10754" max="10754" width="23.28515625" style="8" bestFit="1" customWidth="1"/>
    <col min="10755" max="10755" width="7.7109375" style="8" bestFit="1" customWidth="1"/>
    <col min="10756" max="10756" width="10.140625" style="8" bestFit="1" customWidth="1"/>
    <col min="10757" max="10757" width="17.5703125" style="8" bestFit="1" customWidth="1"/>
    <col min="10758" max="10758" width="31" style="8" customWidth="1"/>
    <col min="10759" max="10759" width="15.7109375" style="8" bestFit="1" customWidth="1"/>
    <col min="10760" max="10760" width="12.140625" style="8" bestFit="1" customWidth="1"/>
    <col min="10761" max="10761" width="15.5703125" style="8" bestFit="1" customWidth="1"/>
    <col min="10762" max="10762" width="11.140625" style="8" bestFit="1" customWidth="1"/>
    <col min="10763" max="10763" width="15.7109375" style="8" bestFit="1" customWidth="1"/>
    <col min="10764" max="10764" width="12.42578125" style="8" bestFit="1" customWidth="1"/>
    <col min="10765" max="10765" width="13.7109375" style="8" bestFit="1" customWidth="1"/>
    <col min="10766" max="10766" width="10.42578125" style="8" customWidth="1"/>
    <col min="10767" max="10767" width="12.85546875" style="8" customWidth="1"/>
    <col min="10768" max="11008" width="5.140625" style="8"/>
    <col min="11009" max="11009" width="5.85546875" style="8" bestFit="1" customWidth="1"/>
    <col min="11010" max="11010" width="23.28515625" style="8" bestFit="1" customWidth="1"/>
    <col min="11011" max="11011" width="7.7109375" style="8" bestFit="1" customWidth="1"/>
    <col min="11012" max="11012" width="10.140625" style="8" bestFit="1" customWidth="1"/>
    <col min="11013" max="11013" width="17.5703125" style="8" bestFit="1" customWidth="1"/>
    <col min="11014" max="11014" width="31" style="8" customWidth="1"/>
    <col min="11015" max="11015" width="15.7109375" style="8" bestFit="1" customWidth="1"/>
    <col min="11016" max="11016" width="12.140625" style="8" bestFit="1" customWidth="1"/>
    <col min="11017" max="11017" width="15.5703125" style="8" bestFit="1" customWidth="1"/>
    <col min="11018" max="11018" width="11.140625" style="8" bestFit="1" customWidth="1"/>
    <col min="11019" max="11019" width="15.7109375" style="8" bestFit="1" customWidth="1"/>
    <col min="11020" max="11020" width="12.42578125" style="8" bestFit="1" customWidth="1"/>
    <col min="11021" max="11021" width="13.7109375" style="8" bestFit="1" customWidth="1"/>
    <col min="11022" max="11022" width="10.42578125" style="8" customWidth="1"/>
    <col min="11023" max="11023" width="12.85546875" style="8" customWidth="1"/>
    <col min="11024" max="11264" width="5.140625" style="8"/>
    <col min="11265" max="11265" width="5.85546875" style="8" bestFit="1" customWidth="1"/>
    <col min="11266" max="11266" width="23.28515625" style="8" bestFit="1" customWidth="1"/>
    <col min="11267" max="11267" width="7.7109375" style="8" bestFit="1" customWidth="1"/>
    <col min="11268" max="11268" width="10.140625" style="8" bestFit="1" customWidth="1"/>
    <col min="11269" max="11269" width="17.5703125" style="8" bestFit="1" customWidth="1"/>
    <col min="11270" max="11270" width="31" style="8" customWidth="1"/>
    <col min="11271" max="11271" width="15.7109375" style="8" bestFit="1" customWidth="1"/>
    <col min="11272" max="11272" width="12.140625" style="8" bestFit="1" customWidth="1"/>
    <col min="11273" max="11273" width="15.5703125" style="8" bestFit="1" customWidth="1"/>
    <col min="11274" max="11274" width="11.140625" style="8" bestFit="1" customWidth="1"/>
    <col min="11275" max="11275" width="15.7109375" style="8" bestFit="1" customWidth="1"/>
    <col min="11276" max="11276" width="12.42578125" style="8" bestFit="1" customWidth="1"/>
    <col min="11277" max="11277" width="13.7109375" style="8" bestFit="1" customWidth="1"/>
    <col min="11278" max="11278" width="10.42578125" style="8" customWidth="1"/>
    <col min="11279" max="11279" width="12.85546875" style="8" customWidth="1"/>
    <col min="11280" max="11520" width="5.140625" style="8"/>
    <col min="11521" max="11521" width="5.85546875" style="8" bestFit="1" customWidth="1"/>
    <col min="11522" max="11522" width="23.28515625" style="8" bestFit="1" customWidth="1"/>
    <col min="11523" max="11523" width="7.7109375" style="8" bestFit="1" customWidth="1"/>
    <col min="11524" max="11524" width="10.140625" style="8" bestFit="1" customWidth="1"/>
    <col min="11525" max="11525" width="17.5703125" style="8" bestFit="1" customWidth="1"/>
    <col min="11526" max="11526" width="31" style="8" customWidth="1"/>
    <col min="11527" max="11527" width="15.7109375" style="8" bestFit="1" customWidth="1"/>
    <col min="11528" max="11528" width="12.140625" style="8" bestFit="1" customWidth="1"/>
    <col min="11529" max="11529" width="15.5703125" style="8" bestFit="1" customWidth="1"/>
    <col min="11530" max="11530" width="11.140625" style="8" bestFit="1" customWidth="1"/>
    <col min="11531" max="11531" width="15.7109375" style="8" bestFit="1" customWidth="1"/>
    <col min="11532" max="11532" width="12.42578125" style="8" bestFit="1" customWidth="1"/>
    <col min="11533" max="11533" width="13.7109375" style="8" bestFit="1" customWidth="1"/>
    <col min="11534" max="11534" width="10.42578125" style="8" customWidth="1"/>
    <col min="11535" max="11535" width="12.85546875" style="8" customWidth="1"/>
    <col min="11536" max="11776" width="5.140625" style="8"/>
    <col min="11777" max="11777" width="5.85546875" style="8" bestFit="1" customWidth="1"/>
    <col min="11778" max="11778" width="23.28515625" style="8" bestFit="1" customWidth="1"/>
    <col min="11779" max="11779" width="7.7109375" style="8" bestFit="1" customWidth="1"/>
    <col min="11780" max="11780" width="10.140625" style="8" bestFit="1" customWidth="1"/>
    <col min="11781" max="11781" width="17.5703125" style="8" bestFit="1" customWidth="1"/>
    <col min="11782" max="11782" width="31" style="8" customWidth="1"/>
    <col min="11783" max="11783" width="15.7109375" style="8" bestFit="1" customWidth="1"/>
    <col min="11784" max="11784" width="12.140625" style="8" bestFit="1" customWidth="1"/>
    <col min="11785" max="11785" width="15.5703125" style="8" bestFit="1" customWidth="1"/>
    <col min="11786" max="11786" width="11.140625" style="8" bestFit="1" customWidth="1"/>
    <col min="11787" max="11787" width="15.7109375" style="8" bestFit="1" customWidth="1"/>
    <col min="11788" max="11788" width="12.42578125" style="8" bestFit="1" customWidth="1"/>
    <col min="11789" max="11789" width="13.7109375" style="8" bestFit="1" customWidth="1"/>
    <col min="11790" max="11790" width="10.42578125" style="8" customWidth="1"/>
    <col min="11791" max="11791" width="12.85546875" style="8" customWidth="1"/>
    <col min="11792" max="12032" width="5.140625" style="8"/>
    <col min="12033" max="12033" width="5.85546875" style="8" bestFit="1" customWidth="1"/>
    <col min="12034" max="12034" width="23.28515625" style="8" bestFit="1" customWidth="1"/>
    <col min="12035" max="12035" width="7.7109375" style="8" bestFit="1" customWidth="1"/>
    <col min="12036" max="12036" width="10.140625" style="8" bestFit="1" customWidth="1"/>
    <col min="12037" max="12037" width="17.5703125" style="8" bestFit="1" customWidth="1"/>
    <col min="12038" max="12038" width="31" style="8" customWidth="1"/>
    <col min="12039" max="12039" width="15.7109375" style="8" bestFit="1" customWidth="1"/>
    <col min="12040" max="12040" width="12.140625" style="8" bestFit="1" customWidth="1"/>
    <col min="12041" max="12041" width="15.5703125" style="8" bestFit="1" customWidth="1"/>
    <col min="12042" max="12042" width="11.140625" style="8" bestFit="1" customWidth="1"/>
    <col min="12043" max="12043" width="15.7109375" style="8" bestFit="1" customWidth="1"/>
    <col min="12044" max="12044" width="12.42578125" style="8" bestFit="1" customWidth="1"/>
    <col min="12045" max="12045" width="13.7109375" style="8" bestFit="1" customWidth="1"/>
    <col min="12046" max="12046" width="10.42578125" style="8" customWidth="1"/>
    <col min="12047" max="12047" width="12.85546875" style="8" customWidth="1"/>
    <col min="12048" max="12288" width="5.140625" style="8"/>
    <col min="12289" max="12289" width="5.85546875" style="8" bestFit="1" customWidth="1"/>
    <col min="12290" max="12290" width="23.28515625" style="8" bestFit="1" customWidth="1"/>
    <col min="12291" max="12291" width="7.7109375" style="8" bestFit="1" customWidth="1"/>
    <col min="12292" max="12292" width="10.140625" style="8" bestFit="1" customWidth="1"/>
    <col min="12293" max="12293" width="17.5703125" style="8" bestFit="1" customWidth="1"/>
    <col min="12294" max="12294" width="31" style="8" customWidth="1"/>
    <col min="12295" max="12295" width="15.7109375" style="8" bestFit="1" customWidth="1"/>
    <col min="12296" max="12296" width="12.140625" style="8" bestFit="1" customWidth="1"/>
    <col min="12297" max="12297" width="15.5703125" style="8" bestFit="1" customWidth="1"/>
    <col min="12298" max="12298" width="11.140625" style="8" bestFit="1" customWidth="1"/>
    <col min="12299" max="12299" width="15.7109375" style="8" bestFit="1" customWidth="1"/>
    <col min="12300" max="12300" width="12.42578125" style="8" bestFit="1" customWidth="1"/>
    <col min="12301" max="12301" width="13.7109375" style="8" bestFit="1" customWidth="1"/>
    <col min="12302" max="12302" width="10.42578125" style="8" customWidth="1"/>
    <col min="12303" max="12303" width="12.85546875" style="8" customWidth="1"/>
    <col min="12304" max="12544" width="5.140625" style="8"/>
    <col min="12545" max="12545" width="5.85546875" style="8" bestFit="1" customWidth="1"/>
    <col min="12546" max="12546" width="23.28515625" style="8" bestFit="1" customWidth="1"/>
    <col min="12547" max="12547" width="7.7109375" style="8" bestFit="1" customWidth="1"/>
    <col min="12548" max="12548" width="10.140625" style="8" bestFit="1" customWidth="1"/>
    <col min="12549" max="12549" width="17.5703125" style="8" bestFit="1" customWidth="1"/>
    <col min="12550" max="12550" width="31" style="8" customWidth="1"/>
    <col min="12551" max="12551" width="15.7109375" style="8" bestFit="1" customWidth="1"/>
    <col min="12552" max="12552" width="12.140625" style="8" bestFit="1" customWidth="1"/>
    <col min="12553" max="12553" width="15.5703125" style="8" bestFit="1" customWidth="1"/>
    <col min="12554" max="12554" width="11.140625" style="8" bestFit="1" customWidth="1"/>
    <col min="12555" max="12555" width="15.7109375" style="8" bestFit="1" customWidth="1"/>
    <col min="12556" max="12556" width="12.42578125" style="8" bestFit="1" customWidth="1"/>
    <col min="12557" max="12557" width="13.7109375" style="8" bestFit="1" customWidth="1"/>
    <col min="12558" max="12558" width="10.42578125" style="8" customWidth="1"/>
    <col min="12559" max="12559" width="12.85546875" style="8" customWidth="1"/>
    <col min="12560" max="12800" width="5.140625" style="8"/>
    <col min="12801" max="12801" width="5.85546875" style="8" bestFit="1" customWidth="1"/>
    <col min="12802" max="12802" width="23.28515625" style="8" bestFit="1" customWidth="1"/>
    <col min="12803" max="12803" width="7.7109375" style="8" bestFit="1" customWidth="1"/>
    <col min="12804" max="12804" width="10.140625" style="8" bestFit="1" customWidth="1"/>
    <col min="12805" max="12805" width="17.5703125" style="8" bestFit="1" customWidth="1"/>
    <col min="12806" max="12806" width="31" style="8" customWidth="1"/>
    <col min="12807" max="12807" width="15.7109375" style="8" bestFit="1" customWidth="1"/>
    <col min="12808" max="12808" width="12.140625" style="8" bestFit="1" customWidth="1"/>
    <col min="12809" max="12809" width="15.5703125" style="8" bestFit="1" customWidth="1"/>
    <col min="12810" max="12810" width="11.140625" style="8" bestFit="1" customWidth="1"/>
    <col min="12811" max="12811" width="15.7109375" style="8" bestFit="1" customWidth="1"/>
    <col min="12812" max="12812" width="12.42578125" style="8" bestFit="1" customWidth="1"/>
    <col min="12813" max="12813" width="13.7109375" style="8" bestFit="1" customWidth="1"/>
    <col min="12814" max="12814" width="10.42578125" style="8" customWidth="1"/>
    <col min="12815" max="12815" width="12.85546875" style="8" customWidth="1"/>
    <col min="12816" max="13056" width="5.140625" style="8"/>
    <col min="13057" max="13057" width="5.85546875" style="8" bestFit="1" customWidth="1"/>
    <col min="13058" max="13058" width="23.28515625" style="8" bestFit="1" customWidth="1"/>
    <col min="13059" max="13059" width="7.7109375" style="8" bestFit="1" customWidth="1"/>
    <col min="13060" max="13060" width="10.140625" style="8" bestFit="1" customWidth="1"/>
    <col min="13061" max="13061" width="17.5703125" style="8" bestFit="1" customWidth="1"/>
    <col min="13062" max="13062" width="31" style="8" customWidth="1"/>
    <col min="13063" max="13063" width="15.7109375" style="8" bestFit="1" customWidth="1"/>
    <col min="13064" max="13064" width="12.140625" style="8" bestFit="1" customWidth="1"/>
    <col min="13065" max="13065" width="15.5703125" style="8" bestFit="1" customWidth="1"/>
    <col min="13066" max="13066" width="11.140625" style="8" bestFit="1" customWidth="1"/>
    <col min="13067" max="13067" width="15.7109375" style="8" bestFit="1" customWidth="1"/>
    <col min="13068" max="13068" width="12.42578125" style="8" bestFit="1" customWidth="1"/>
    <col min="13069" max="13069" width="13.7109375" style="8" bestFit="1" customWidth="1"/>
    <col min="13070" max="13070" width="10.42578125" style="8" customWidth="1"/>
    <col min="13071" max="13071" width="12.85546875" style="8" customWidth="1"/>
    <col min="13072" max="13312" width="5.140625" style="8"/>
    <col min="13313" max="13313" width="5.85546875" style="8" bestFit="1" customWidth="1"/>
    <col min="13314" max="13314" width="23.28515625" style="8" bestFit="1" customWidth="1"/>
    <col min="13315" max="13315" width="7.7109375" style="8" bestFit="1" customWidth="1"/>
    <col min="13316" max="13316" width="10.140625" style="8" bestFit="1" customWidth="1"/>
    <col min="13317" max="13317" width="17.5703125" style="8" bestFit="1" customWidth="1"/>
    <col min="13318" max="13318" width="31" style="8" customWidth="1"/>
    <col min="13319" max="13319" width="15.7109375" style="8" bestFit="1" customWidth="1"/>
    <col min="13320" max="13320" width="12.140625" style="8" bestFit="1" customWidth="1"/>
    <col min="13321" max="13321" width="15.5703125" style="8" bestFit="1" customWidth="1"/>
    <col min="13322" max="13322" width="11.140625" style="8" bestFit="1" customWidth="1"/>
    <col min="13323" max="13323" width="15.7109375" style="8" bestFit="1" customWidth="1"/>
    <col min="13324" max="13324" width="12.42578125" style="8" bestFit="1" customWidth="1"/>
    <col min="13325" max="13325" width="13.7109375" style="8" bestFit="1" customWidth="1"/>
    <col min="13326" max="13326" width="10.42578125" style="8" customWidth="1"/>
    <col min="13327" max="13327" width="12.85546875" style="8" customWidth="1"/>
    <col min="13328" max="13568" width="5.140625" style="8"/>
    <col min="13569" max="13569" width="5.85546875" style="8" bestFit="1" customWidth="1"/>
    <col min="13570" max="13570" width="23.28515625" style="8" bestFit="1" customWidth="1"/>
    <col min="13571" max="13571" width="7.7109375" style="8" bestFit="1" customWidth="1"/>
    <col min="13572" max="13572" width="10.140625" style="8" bestFit="1" customWidth="1"/>
    <col min="13573" max="13573" width="17.5703125" style="8" bestFit="1" customWidth="1"/>
    <col min="13574" max="13574" width="31" style="8" customWidth="1"/>
    <col min="13575" max="13575" width="15.7109375" style="8" bestFit="1" customWidth="1"/>
    <col min="13576" max="13576" width="12.140625" style="8" bestFit="1" customWidth="1"/>
    <col min="13577" max="13577" width="15.5703125" style="8" bestFit="1" customWidth="1"/>
    <col min="13578" max="13578" width="11.140625" style="8" bestFit="1" customWidth="1"/>
    <col min="13579" max="13579" width="15.7109375" style="8" bestFit="1" customWidth="1"/>
    <col min="13580" max="13580" width="12.42578125" style="8" bestFit="1" customWidth="1"/>
    <col min="13581" max="13581" width="13.7109375" style="8" bestFit="1" customWidth="1"/>
    <col min="13582" max="13582" width="10.42578125" style="8" customWidth="1"/>
    <col min="13583" max="13583" width="12.85546875" style="8" customWidth="1"/>
    <col min="13584" max="13824" width="5.140625" style="8"/>
    <col min="13825" max="13825" width="5.85546875" style="8" bestFit="1" customWidth="1"/>
    <col min="13826" max="13826" width="23.28515625" style="8" bestFit="1" customWidth="1"/>
    <col min="13827" max="13827" width="7.7109375" style="8" bestFit="1" customWidth="1"/>
    <col min="13828" max="13828" width="10.140625" style="8" bestFit="1" customWidth="1"/>
    <col min="13829" max="13829" width="17.5703125" style="8" bestFit="1" customWidth="1"/>
    <col min="13830" max="13830" width="31" style="8" customWidth="1"/>
    <col min="13831" max="13831" width="15.7109375" style="8" bestFit="1" customWidth="1"/>
    <col min="13832" max="13832" width="12.140625" style="8" bestFit="1" customWidth="1"/>
    <col min="13833" max="13833" width="15.5703125" style="8" bestFit="1" customWidth="1"/>
    <col min="13834" max="13834" width="11.140625" style="8" bestFit="1" customWidth="1"/>
    <col min="13835" max="13835" width="15.7109375" style="8" bestFit="1" customWidth="1"/>
    <col min="13836" max="13836" width="12.42578125" style="8" bestFit="1" customWidth="1"/>
    <col min="13837" max="13837" width="13.7109375" style="8" bestFit="1" customWidth="1"/>
    <col min="13838" max="13838" width="10.42578125" style="8" customWidth="1"/>
    <col min="13839" max="13839" width="12.85546875" style="8" customWidth="1"/>
    <col min="13840" max="14080" width="5.140625" style="8"/>
    <col min="14081" max="14081" width="5.85546875" style="8" bestFit="1" customWidth="1"/>
    <col min="14082" max="14082" width="23.28515625" style="8" bestFit="1" customWidth="1"/>
    <col min="14083" max="14083" width="7.7109375" style="8" bestFit="1" customWidth="1"/>
    <col min="14084" max="14084" width="10.140625" style="8" bestFit="1" customWidth="1"/>
    <col min="14085" max="14085" width="17.5703125" style="8" bestFit="1" customWidth="1"/>
    <col min="14086" max="14086" width="31" style="8" customWidth="1"/>
    <col min="14087" max="14087" width="15.7109375" style="8" bestFit="1" customWidth="1"/>
    <col min="14088" max="14088" width="12.140625" style="8" bestFit="1" customWidth="1"/>
    <col min="14089" max="14089" width="15.5703125" style="8" bestFit="1" customWidth="1"/>
    <col min="14090" max="14090" width="11.140625" style="8" bestFit="1" customWidth="1"/>
    <col min="14091" max="14091" width="15.7109375" style="8" bestFit="1" customWidth="1"/>
    <col min="14092" max="14092" width="12.42578125" style="8" bestFit="1" customWidth="1"/>
    <col min="14093" max="14093" width="13.7109375" style="8" bestFit="1" customWidth="1"/>
    <col min="14094" max="14094" width="10.42578125" style="8" customWidth="1"/>
    <col min="14095" max="14095" width="12.85546875" style="8" customWidth="1"/>
    <col min="14096" max="14336" width="5.140625" style="8"/>
    <col min="14337" max="14337" width="5.85546875" style="8" bestFit="1" customWidth="1"/>
    <col min="14338" max="14338" width="23.28515625" style="8" bestFit="1" customWidth="1"/>
    <col min="14339" max="14339" width="7.7109375" style="8" bestFit="1" customWidth="1"/>
    <col min="14340" max="14340" width="10.140625" style="8" bestFit="1" customWidth="1"/>
    <col min="14341" max="14341" width="17.5703125" style="8" bestFit="1" customWidth="1"/>
    <col min="14342" max="14342" width="31" style="8" customWidth="1"/>
    <col min="14343" max="14343" width="15.7109375" style="8" bestFit="1" customWidth="1"/>
    <col min="14344" max="14344" width="12.140625" style="8" bestFit="1" customWidth="1"/>
    <col min="14345" max="14345" width="15.5703125" style="8" bestFit="1" customWidth="1"/>
    <col min="14346" max="14346" width="11.140625" style="8" bestFit="1" customWidth="1"/>
    <col min="14347" max="14347" width="15.7109375" style="8" bestFit="1" customWidth="1"/>
    <col min="14348" max="14348" width="12.42578125" style="8" bestFit="1" customWidth="1"/>
    <col min="14349" max="14349" width="13.7109375" style="8" bestFit="1" customWidth="1"/>
    <col min="14350" max="14350" width="10.42578125" style="8" customWidth="1"/>
    <col min="14351" max="14351" width="12.85546875" style="8" customWidth="1"/>
    <col min="14352" max="14592" width="5.140625" style="8"/>
    <col min="14593" max="14593" width="5.85546875" style="8" bestFit="1" customWidth="1"/>
    <col min="14594" max="14594" width="23.28515625" style="8" bestFit="1" customWidth="1"/>
    <col min="14595" max="14595" width="7.7109375" style="8" bestFit="1" customWidth="1"/>
    <col min="14596" max="14596" width="10.140625" style="8" bestFit="1" customWidth="1"/>
    <col min="14597" max="14597" width="17.5703125" style="8" bestFit="1" customWidth="1"/>
    <col min="14598" max="14598" width="31" style="8" customWidth="1"/>
    <col min="14599" max="14599" width="15.7109375" style="8" bestFit="1" customWidth="1"/>
    <col min="14600" max="14600" width="12.140625" style="8" bestFit="1" customWidth="1"/>
    <col min="14601" max="14601" width="15.5703125" style="8" bestFit="1" customWidth="1"/>
    <col min="14602" max="14602" width="11.140625" style="8" bestFit="1" customWidth="1"/>
    <col min="14603" max="14603" width="15.7109375" style="8" bestFit="1" customWidth="1"/>
    <col min="14604" max="14604" width="12.42578125" style="8" bestFit="1" customWidth="1"/>
    <col min="14605" max="14605" width="13.7109375" style="8" bestFit="1" customWidth="1"/>
    <col min="14606" max="14606" width="10.42578125" style="8" customWidth="1"/>
    <col min="14607" max="14607" width="12.85546875" style="8" customWidth="1"/>
    <col min="14608" max="14848" width="5.140625" style="8"/>
    <col min="14849" max="14849" width="5.85546875" style="8" bestFit="1" customWidth="1"/>
    <col min="14850" max="14850" width="23.28515625" style="8" bestFit="1" customWidth="1"/>
    <col min="14851" max="14851" width="7.7109375" style="8" bestFit="1" customWidth="1"/>
    <col min="14852" max="14852" width="10.140625" style="8" bestFit="1" customWidth="1"/>
    <col min="14853" max="14853" width="17.5703125" style="8" bestFit="1" customWidth="1"/>
    <col min="14854" max="14854" width="31" style="8" customWidth="1"/>
    <col min="14855" max="14855" width="15.7109375" style="8" bestFit="1" customWidth="1"/>
    <col min="14856" max="14856" width="12.140625" style="8" bestFit="1" customWidth="1"/>
    <col min="14857" max="14857" width="15.5703125" style="8" bestFit="1" customWidth="1"/>
    <col min="14858" max="14858" width="11.140625" style="8" bestFit="1" customWidth="1"/>
    <col min="14859" max="14859" width="15.7109375" style="8" bestFit="1" customWidth="1"/>
    <col min="14860" max="14860" width="12.42578125" style="8" bestFit="1" customWidth="1"/>
    <col min="14861" max="14861" width="13.7109375" style="8" bestFit="1" customWidth="1"/>
    <col min="14862" max="14862" width="10.42578125" style="8" customWidth="1"/>
    <col min="14863" max="14863" width="12.85546875" style="8" customWidth="1"/>
    <col min="14864" max="15104" width="5.140625" style="8"/>
    <col min="15105" max="15105" width="5.85546875" style="8" bestFit="1" customWidth="1"/>
    <col min="15106" max="15106" width="23.28515625" style="8" bestFit="1" customWidth="1"/>
    <col min="15107" max="15107" width="7.7109375" style="8" bestFit="1" customWidth="1"/>
    <col min="15108" max="15108" width="10.140625" style="8" bestFit="1" customWidth="1"/>
    <col min="15109" max="15109" width="17.5703125" style="8" bestFit="1" customWidth="1"/>
    <col min="15110" max="15110" width="31" style="8" customWidth="1"/>
    <col min="15111" max="15111" width="15.7109375" style="8" bestFit="1" customWidth="1"/>
    <col min="15112" max="15112" width="12.140625" style="8" bestFit="1" customWidth="1"/>
    <col min="15113" max="15113" width="15.5703125" style="8" bestFit="1" customWidth="1"/>
    <col min="15114" max="15114" width="11.140625" style="8" bestFit="1" customWidth="1"/>
    <col min="15115" max="15115" width="15.7109375" style="8" bestFit="1" customWidth="1"/>
    <col min="15116" max="15116" width="12.42578125" style="8" bestFit="1" customWidth="1"/>
    <col min="15117" max="15117" width="13.7109375" style="8" bestFit="1" customWidth="1"/>
    <col min="15118" max="15118" width="10.42578125" style="8" customWidth="1"/>
    <col min="15119" max="15119" width="12.85546875" style="8" customWidth="1"/>
    <col min="15120" max="15360" width="5.140625" style="8"/>
    <col min="15361" max="15361" width="5.85546875" style="8" bestFit="1" customWidth="1"/>
    <col min="15362" max="15362" width="23.28515625" style="8" bestFit="1" customWidth="1"/>
    <col min="15363" max="15363" width="7.7109375" style="8" bestFit="1" customWidth="1"/>
    <col min="15364" max="15364" width="10.140625" style="8" bestFit="1" customWidth="1"/>
    <col min="15365" max="15365" width="17.5703125" style="8" bestFit="1" customWidth="1"/>
    <col min="15366" max="15366" width="31" style="8" customWidth="1"/>
    <col min="15367" max="15367" width="15.7109375" style="8" bestFit="1" customWidth="1"/>
    <col min="15368" max="15368" width="12.140625" style="8" bestFit="1" customWidth="1"/>
    <col min="15369" max="15369" width="15.5703125" style="8" bestFit="1" customWidth="1"/>
    <col min="15370" max="15370" width="11.140625" style="8" bestFit="1" customWidth="1"/>
    <col min="15371" max="15371" width="15.7109375" style="8" bestFit="1" customWidth="1"/>
    <col min="15372" max="15372" width="12.42578125" style="8" bestFit="1" customWidth="1"/>
    <col min="15373" max="15373" width="13.7109375" style="8" bestFit="1" customWidth="1"/>
    <col min="15374" max="15374" width="10.42578125" style="8" customWidth="1"/>
    <col min="15375" max="15375" width="12.85546875" style="8" customWidth="1"/>
    <col min="15376" max="15616" width="5.140625" style="8"/>
    <col min="15617" max="15617" width="5.85546875" style="8" bestFit="1" customWidth="1"/>
    <col min="15618" max="15618" width="23.28515625" style="8" bestFit="1" customWidth="1"/>
    <col min="15619" max="15619" width="7.7109375" style="8" bestFit="1" customWidth="1"/>
    <col min="15620" max="15620" width="10.140625" style="8" bestFit="1" customWidth="1"/>
    <col min="15621" max="15621" width="17.5703125" style="8" bestFit="1" customWidth="1"/>
    <col min="15622" max="15622" width="31" style="8" customWidth="1"/>
    <col min="15623" max="15623" width="15.7109375" style="8" bestFit="1" customWidth="1"/>
    <col min="15624" max="15624" width="12.140625" style="8" bestFit="1" customWidth="1"/>
    <col min="15625" max="15625" width="15.5703125" style="8" bestFit="1" customWidth="1"/>
    <col min="15626" max="15626" width="11.140625" style="8" bestFit="1" customWidth="1"/>
    <col min="15627" max="15627" width="15.7109375" style="8" bestFit="1" customWidth="1"/>
    <col min="15628" max="15628" width="12.42578125" style="8" bestFit="1" customWidth="1"/>
    <col min="15629" max="15629" width="13.7109375" style="8" bestFit="1" customWidth="1"/>
    <col min="15630" max="15630" width="10.42578125" style="8" customWidth="1"/>
    <col min="15631" max="15631" width="12.85546875" style="8" customWidth="1"/>
    <col min="15632" max="15872" width="5.140625" style="8"/>
    <col min="15873" max="15873" width="5.85546875" style="8" bestFit="1" customWidth="1"/>
    <col min="15874" max="15874" width="23.28515625" style="8" bestFit="1" customWidth="1"/>
    <col min="15875" max="15875" width="7.7109375" style="8" bestFit="1" customWidth="1"/>
    <col min="15876" max="15876" width="10.140625" style="8" bestFit="1" customWidth="1"/>
    <col min="15877" max="15877" width="17.5703125" style="8" bestFit="1" customWidth="1"/>
    <col min="15878" max="15878" width="31" style="8" customWidth="1"/>
    <col min="15879" max="15879" width="15.7109375" style="8" bestFit="1" customWidth="1"/>
    <col min="15880" max="15880" width="12.140625" style="8" bestFit="1" customWidth="1"/>
    <col min="15881" max="15881" width="15.5703125" style="8" bestFit="1" customWidth="1"/>
    <col min="15882" max="15882" width="11.140625" style="8" bestFit="1" customWidth="1"/>
    <col min="15883" max="15883" width="15.7109375" style="8" bestFit="1" customWidth="1"/>
    <col min="15884" max="15884" width="12.42578125" style="8" bestFit="1" customWidth="1"/>
    <col min="15885" max="15885" width="13.7109375" style="8" bestFit="1" customWidth="1"/>
    <col min="15886" max="15886" width="10.42578125" style="8" customWidth="1"/>
    <col min="15887" max="15887" width="12.85546875" style="8" customWidth="1"/>
    <col min="15888" max="16128" width="5.140625" style="8"/>
    <col min="16129" max="16129" width="5.85546875" style="8" bestFit="1" customWidth="1"/>
    <col min="16130" max="16130" width="23.28515625" style="8" bestFit="1" customWidth="1"/>
    <col min="16131" max="16131" width="7.7109375" style="8" bestFit="1" customWidth="1"/>
    <col min="16132" max="16132" width="10.140625" style="8" bestFit="1" customWidth="1"/>
    <col min="16133" max="16133" width="17.5703125" style="8" bestFit="1" customWidth="1"/>
    <col min="16134" max="16134" width="31" style="8" customWidth="1"/>
    <col min="16135" max="16135" width="15.7109375" style="8" bestFit="1" customWidth="1"/>
    <col min="16136" max="16136" width="12.140625" style="8" bestFit="1" customWidth="1"/>
    <col min="16137" max="16137" width="15.5703125" style="8" bestFit="1" customWidth="1"/>
    <col min="16138" max="16138" width="11.140625" style="8" bestFit="1" customWidth="1"/>
    <col min="16139" max="16139" width="15.7109375" style="8" bestFit="1" customWidth="1"/>
    <col min="16140" max="16140" width="12.42578125" style="8" bestFit="1" customWidth="1"/>
    <col min="16141" max="16141" width="13.7109375" style="8" bestFit="1" customWidth="1"/>
    <col min="16142" max="16142" width="10.42578125" style="8" customWidth="1"/>
    <col min="16143" max="16143" width="12.85546875" style="8" customWidth="1"/>
    <col min="16144" max="16384" width="5.140625" style="8"/>
  </cols>
  <sheetData>
    <row r="1" spans="1:15" s="1" customFormat="1" ht="7.15" hidden="1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92" t="s">
        <v>14</v>
      </c>
    </row>
    <row r="2" spans="1:15" s="1" customFormat="1" ht="12.6" hidden="1" customHeight="1">
      <c r="A2" s="1" t="s">
        <v>15</v>
      </c>
      <c r="B2" s="2" t="s">
        <v>15</v>
      </c>
      <c r="C2" s="1" t="s">
        <v>15</v>
      </c>
      <c r="D2" s="1" t="s">
        <v>15</v>
      </c>
      <c r="E2" s="1" t="s">
        <v>15</v>
      </c>
      <c r="F2" s="1" t="s">
        <v>15</v>
      </c>
      <c r="G2" s="1" t="s">
        <v>15</v>
      </c>
      <c r="H2" s="1" t="s">
        <v>15</v>
      </c>
      <c r="I2" s="1" t="s">
        <v>15</v>
      </c>
      <c r="J2" s="1" t="s">
        <v>15</v>
      </c>
      <c r="K2" s="1" t="s">
        <v>15</v>
      </c>
      <c r="L2" s="1" t="s">
        <v>15</v>
      </c>
      <c r="M2" s="1" t="s">
        <v>15</v>
      </c>
      <c r="N2" s="1" t="s">
        <v>15</v>
      </c>
      <c r="O2" s="1" t="s">
        <v>15</v>
      </c>
    </row>
    <row r="3" spans="1:15" ht="35.25" customHeight="1">
      <c r="A3" s="266" t="s">
        <v>186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</row>
    <row r="4" spans="1:15" ht="8.25" customHeight="1" thickBot="1">
      <c r="A4" s="222"/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</row>
    <row r="5" spans="1:15" ht="15.75" thickBot="1">
      <c r="A5" s="267"/>
      <c r="B5" s="269" t="s">
        <v>17</v>
      </c>
      <c r="C5" s="270"/>
      <c r="D5" s="270"/>
      <c r="E5" s="270"/>
      <c r="F5" s="270"/>
      <c r="G5" s="270"/>
      <c r="H5" s="271"/>
      <c r="I5" s="324"/>
      <c r="J5" s="272" t="s">
        <v>18</v>
      </c>
      <c r="K5" s="273"/>
      <c r="L5" s="273"/>
      <c r="M5" s="273"/>
      <c r="N5" s="273"/>
      <c r="O5" s="274"/>
    </row>
    <row r="6" spans="1:15" ht="7.5" customHeight="1">
      <c r="A6" s="267"/>
      <c r="B6" s="275"/>
      <c r="C6" s="276"/>
      <c r="D6" s="276"/>
      <c r="E6" s="276"/>
      <c r="F6" s="276"/>
      <c r="G6" s="276"/>
      <c r="H6" s="277"/>
      <c r="I6" s="324"/>
      <c r="J6" s="66"/>
      <c r="K6" s="67"/>
      <c r="L6" s="67"/>
      <c r="M6" s="67"/>
      <c r="N6" s="67"/>
      <c r="O6" s="68"/>
    </row>
    <row r="7" spans="1:15" ht="17.25" customHeight="1" thickBot="1">
      <c r="A7" s="267"/>
      <c r="B7" s="93" t="s">
        <v>19</v>
      </c>
      <c r="C7" s="94"/>
      <c r="D7" s="95"/>
      <c r="E7" s="177" t="s">
        <v>21</v>
      </c>
      <c r="F7" s="177"/>
      <c r="G7" s="96"/>
      <c r="H7" s="14"/>
      <c r="I7" s="324"/>
      <c r="J7" s="213" t="s">
        <v>22</v>
      </c>
      <c r="K7" s="177"/>
      <c r="L7" s="177"/>
      <c r="M7" s="91"/>
      <c r="N7" s="96" t="str">
        <f>[1]Info!$B$3</f>
        <v>2013</v>
      </c>
      <c r="O7" s="14"/>
    </row>
    <row r="8" spans="1:15" ht="7.5" customHeight="1" thickBot="1">
      <c r="A8" s="267"/>
      <c r="B8" s="278"/>
      <c r="C8" s="279"/>
      <c r="D8" s="279"/>
      <c r="E8" s="279"/>
      <c r="F8" s="279"/>
      <c r="G8" s="279"/>
      <c r="H8" s="280"/>
      <c r="I8" s="324"/>
      <c r="J8" s="69"/>
      <c r="K8" s="70"/>
      <c r="L8" s="70"/>
      <c r="M8" s="70"/>
      <c r="N8" s="70"/>
      <c r="O8" s="71"/>
    </row>
    <row r="9" spans="1:15" ht="11.25" customHeight="1">
      <c r="A9" s="267"/>
      <c r="B9" s="97"/>
      <c r="C9" s="97"/>
      <c r="D9" s="97"/>
      <c r="E9" s="97"/>
      <c r="F9" s="97"/>
      <c r="G9" s="97"/>
      <c r="H9" s="97"/>
      <c r="I9" s="65"/>
      <c r="J9" s="91"/>
      <c r="K9" s="91"/>
      <c r="L9" s="91"/>
      <c r="M9" s="91"/>
      <c r="N9" s="91"/>
      <c r="O9" s="91"/>
    </row>
    <row r="10" spans="1:15" ht="12.75" customHeight="1" thickBot="1">
      <c r="A10" s="268"/>
      <c r="B10" s="192" t="s">
        <v>23</v>
      </c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</row>
    <row r="11" spans="1:15" ht="23.25" customHeight="1">
      <c r="A11" s="313"/>
      <c r="B11" s="316" t="s">
        <v>24</v>
      </c>
      <c r="C11" s="319" t="s">
        <v>25</v>
      </c>
      <c r="D11" s="178"/>
      <c r="E11" s="320" t="s">
        <v>26</v>
      </c>
      <c r="F11" s="321"/>
      <c r="G11" s="321"/>
      <c r="H11" s="322" t="s">
        <v>7</v>
      </c>
      <c r="I11" s="178" t="s">
        <v>8</v>
      </c>
      <c r="J11" s="178" t="s">
        <v>9</v>
      </c>
      <c r="K11" s="178" t="s">
        <v>10</v>
      </c>
      <c r="L11" s="178" t="s">
        <v>11</v>
      </c>
      <c r="M11" s="178" t="s">
        <v>12</v>
      </c>
      <c r="N11" s="178" t="s">
        <v>13</v>
      </c>
      <c r="O11" s="178" t="s">
        <v>27</v>
      </c>
    </row>
    <row r="12" spans="1:15" ht="12.75" customHeight="1">
      <c r="A12" s="314"/>
      <c r="B12" s="317"/>
      <c r="C12" s="309" t="s">
        <v>28</v>
      </c>
      <c r="D12" s="190" t="s">
        <v>29</v>
      </c>
      <c r="E12" s="188" t="s">
        <v>4</v>
      </c>
      <c r="F12" s="186" t="s">
        <v>5</v>
      </c>
      <c r="G12" s="186" t="s">
        <v>6</v>
      </c>
      <c r="H12" s="323"/>
      <c r="I12" s="190"/>
      <c r="J12" s="190"/>
      <c r="K12" s="190"/>
      <c r="L12" s="179"/>
      <c r="M12" s="179"/>
      <c r="N12" s="307"/>
      <c r="O12" s="179"/>
    </row>
    <row r="13" spans="1:15" ht="15.75" thickBot="1">
      <c r="A13" s="315"/>
      <c r="B13" s="318"/>
      <c r="C13" s="310"/>
      <c r="D13" s="311"/>
      <c r="E13" s="306"/>
      <c r="F13" s="312"/>
      <c r="G13" s="312"/>
      <c r="H13" s="323"/>
      <c r="I13" s="311"/>
      <c r="J13" s="311"/>
      <c r="K13" s="311"/>
      <c r="L13" s="306"/>
      <c r="M13" s="306"/>
      <c r="N13" s="308"/>
      <c r="O13" s="306"/>
    </row>
    <row r="14" spans="1:15" ht="15.75" hidden="1" thickBot="1">
      <c r="A14" s="62" t="s">
        <v>187</v>
      </c>
      <c r="B14" s="98"/>
      <c r="C14" s="8" t="s">
        <v>117</v>
      </c>
      <c r="D14" s="8" t="s">
        <v>118</v>
      </c>
      <c r="E14" s="8" t="s">
        <v>119</v>
      </c>
      <c r="F14" s="8" t="s">
        <v>120</v>
      </c>
      <c r="G14" s="8" t="s">
        <v>121</v>
      </c>
      <c r="H14" s="8" t="s">
        <v>122</v>
      </c>
      <c r="I14" s="8" t="s">
        <v>123</v>
      </c>
      <c r="J14" s="8" t="s">
        <v>124</v>
      </c>
      <c r="K14" s="8" t="s">
        <v>125</v>
      </c>
      <c r="L14" s="8" t="s">
        <v>126</v>
      </c>
      <c r="M14" s="8" t="s">
        <v>127</v>
      </c>
      <c r="N14" s="8" t="s">
        <v>128</v>
      </c>
    </row>
    <row r="15" spans="1:15" ht="15.75" hidden="1" thickBot="1">
      <c r="A15" s="99" t="s">
        <v>129</v>
      </c>
      <c r="B15" s="98"/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4">
        <v>0</v>
      </c>
      <c r="K15" s="73">
        <v>0</v>
      </c>
      <c r="L15" s="73">
        <v>0</v>
      </c>
      <c r="M15" s="73">
        <v>0</v>
      </c>
      <c r="N15" s="73">
        <v>0</v>
      </c>
      <c r="O15" s="73"/>
    </row>
    <row r="16" spans="1:15" ht="15.75" hidden="1" thickBot="1">
      <c r="A16" s="99" t="s">
        <v>129</v>
      </c>
      <c r="B16" s="98"/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4">
        <v>0</v>
      </c>
      <c r="K16" s="73">
        <v>0</v>
      </c>
      <c r="L16" s="73">
        <v>0</v>
      </c>
      <c r="M16" s="73">
        <v>0</v>
      </c>
      <c r="N16" s="73">
        <v>0</v>
      </c>
      <c r="O16" s="73"/>
    </row>
    <row r="17" spans="1:15" ht="15.75" hidden="1" thickBot="1">
      <c r="A17" s="99" t="s">
        <v>129</v>
      </c>
      <c r="B17" s="98"/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/>
    </row>
    <row r="18" spans="1:15" ht="15.75" hidden="1" thickBot="1">
      <c r="A18" s="99" t="s">
        <v>129</v>
      </c>
      <c r="B18" s="98"/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4">
        <v>0</v>
      </c>
      <c r="K18" s="73">
        <v>0</v>
      </c>
      <c r="L18" s="73">
        <v>0</v>
      </c>
      <c r="M18" s="73">
        <v>0</v>
      </c>
      <c r="N18" s="73">
        <v>0</v>
      </c>
      <c r="O18" s="73"/>
    </row>
    <row r="19" spans="1:15" ht="15.75">
      <c r="A19" s="100"/>
      <c r="B19" s="101" t="s">
        <v>188</v>
      </c>
      <c r="C19" s="102"/>
      <c r="D19" s="103"/>
      <c r="E19" s="103"/>
      <c r="F19" s="104"/>
      <c r="G19" s="105"/>
      <c r="H19" s="106"/>
      <c r="I19" s="103"/>
      <c r="J19" s="103"/>
      <c r="K19" s="103"/>
      <c r="L19" s="104"/>
      <c r="M19" s="104"/>
      <c r="N19" s="104"/>
      <c r="O19" s="107"/>
    </row>
    <row r="20" spans="1:15">
      <c r="A20" s="108" t="s">
        <v>189</v>
      </c>
      <c r="B20" s="109" t="s">
        <v>190</v>
      </c>
      <c r="C20" s="325">
        <v>0</v>
      </c>
      <c r="D20" s="325">
        <v>0</v>
      </c>
      <c r="E20" s="326">
        <v>0</v>
      </c>
      <c r="F20" s="326">
        <v>48</v>
      </c>
      <c r="G20" s="326">
        <v>0</v>
      </c>
      <c r="H20" s="325">
        <v>0</v>
      </c>
      <c r="I20" s="326">
        <v>0</v>
      </c>
      <c r="J20" s="326">
        <v>0</v>
      </c>
      <c r="K20" s="326">
        <v>0</v>
      </c>
      <c r="L20" s="326">
        <v>0</v>
      </c>
      <c r="M20" s="326">
        <v>0</v>
      </c>
      <c r="N20" s="326">
        <v>7</v>
      </c>
      <c r="O20" s="110">
        <f>SUM(C20:N20)</f>
        <v>55</v>
      </c>
    </row>
    <row r="21" spans="1:15">
      <c r="A21" s="108" t="s">
        <v>191</v>
      </c>
      <c r="B21" s="109" t="s">
        <v>192</v>
      </c>
      <c r="C21" s="327">
        <v>0</v>
      </c>
      <c r="D21" s="327">
        <v>0</v>
      </c>
      <c r="E21" s="328">
        <v>0</v>
      </c>
      <c r="F21" s="328">
        <v>0</v>
      </c>
      <c r="G21" s="328">
        <v>122</v>
      </c>
      <c r="H21" s="327">
        <v>0</v>
      </c>
      <c r="I21" s="328">
        <v>0</v>
      </c>
      <c r="J21" s="328">
        <v>0</v>
      </c>
      <c r="K21" s="328">
        <v>0</v>
      </c>
      <c r="L21" s="328">
        <v>203</v>
      </c>
      <c r="M21" s="328">
        <v>0</v>
      </c>
      <c r="N21" s="328">
        <v>239</v>
      </c>
      <c r="O21" s="110">
        <f>SUM(C21:N21)</f>
        <v>564</v>
      </c>
    </row>
    <row r="22" spans="1:15" ht="15.75" thickBot="1">
      <c r="A22" s="111" t="s">
        <v>193</v>
      </c>
      <c r="B22" s="112" t="s">
        <v>194</v>
      </c>
      <c r="C22" s="327">
        <v>38</v>
      </c>
      <c r="D22" s="327">
        <v>60</v>
      </c>
      <c r="E22" s="328">
        <v>4</v>
      </c>
      <c r="F22" s="328">
        <v>318</v>
      </c>
      <c r="G22" s="328">
        <v>2194</v>
      </c>
      <c r="H22" s="327">
        <v>2752</v>
      </c>
      <c r="I22" s="328">
        <v>0</v>
      </c>
      <c r="J22" s="328">
        <v>1501</v>
      </c>
      <c r="K22" s="328">
        <v>849</v>
      </c>
      <c r="L22" s="328">
        <v>607</v>
      </c>
      <c r="M22" s="328">
        <v>170</v>
      </c>
      <c r="N22" s="328">
        <v>8541</v>
      </c>
      <c r="O22" s="113">
        <f>SUM(C22:N22)</f>
        <v>17034</v>
      </c>
    </row>
    <row r="23" spans="1:15" ht="12" customHeight="1" thickBot="1">
      <c r="A23" s="114" t="s">
        <v>195</v>
      </c>
      <c r="B23" s="115" t="s">
        <v>97</v>
      </c>
      <c r="C23" s="55">
        <f t="shared" ref="C23:N23" si="0">SUM(C20:C22)</f>
        <v>38</v>
      </c>
      <c r="D23" s="116">
        <f t="shared" si="0"/>
        <v>60</v>
      </c>
      <c r="E23" s="116">
        <f t="shared" si="0"/>
        <v>4</v>
      </c>
      <c r="F23" s="116">
        <f t="shared" si="0"/>
        <v>366</v>
      </c>
      <c r="G23" s="116">
        <f t="shared" si="0"/>
        <v>2316</v>
      </c>
      <c r="H23" s="116">
        <f t="shared" si="0"/>
        <v>2752</v>
      </c>
      <c r="I23" s="116">
        <f t="shared" si="0"/>
        <v>0</v>
      </c>
      <c r="J23" s="116">
        <f t="shared" si="0"/>
        <v>1501</v>
      </c>
      <c r="K23" s="116">
        <f t="shared" si="0"/>
        <v>849</v>
      </c>
      <c r="L23" s="116">
        <f t="shared" si="0"/>
        <v>810</v>
      </c>
      <c r="M23" s="116">
        <f t="shared" si="0"/>
        <v>170</v>
      </c>
      <c r="N23" s="116">
        <f t="shared" si="0"/>
        <v>8787</v>
      </c>
      <c r="O23" s="58">
        <f>SUM(C23:N23)</f>
        <v>17653</v>
      </c>
    </row>
    <row r="24" spans="1:15" ht="17.25" customHeight="1" thickBot="1">
      <c r="A24" s="304"/>
      <c r="B24" s="305"/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</row>
    <row r="25" spans="1:15" ht="21" customHeight="1" thickBot="1">
      <c r="A25" s="117"/>
      <c r="B25" s="247" t="s">
        <v>196</v>
      </c>
      <c r="C25" s="248"/>
      <c r="D25" s="248"/>
      <c r="E25" s="248"/>
      <c r="F25" s="249"/>
      <c r="H25" s="118"/>
      <c r="I25" s="263" t="s">
        <v>197</v>
      </c>
      <c r="J25" s="264"/>
      <c r="K25" s="264"/>
      <c r="L25" s="264"/>
      <c r="M25" s="264"/>
      <c r="N25" s="264"/>
      <c r="O25" s="265"/>
    </row>
    <row r="26" spans="1:15" ht="16.5" hidden="1" thickBot="1">
      <c r="A26" s="62" t="s">
        <v>187</v>
      </c>
      <c r="B26" s="258"/>
      <c r="C26" s="259"/>
      <c r="D26" s="259"/>
      <c r="E26" s="259"/>
      <c r="F26" s="119" t="s">
        <v>198</v>
      </c>
      <c r="H26" s="62" t="s">
        <v>187</v>
      </c>
      <c r="I26" s="258"/>
      <c r="J26" s="259"/>
      <c r="K26" s="259"/>
      <c r="L26" s="259"/>
      <c r="M26" s="259"/>
      <c r="N26" s="259"/>
      <c r="O26" s="120" t="s">
        <v>198</v>
      </c>
    </row>
    <row r="27" spans="1:15" ht="18.75" hidden="1" thickBot="1">
      <c r="A27" s="121" t="s">
        <v>129</v>
      </c>
      <c r="B27" s="258"/>
      <c r="C27" s="259"/>
      <c r="D27" s="259"/>
      <c r="E27" s="259"/>
      <c r="F27" s="73">
        <v>0</v>
      </c>
      <c r="H27" s="122" t="s">
        <v>129</v>
      </c>
      <c r="I27" s="258"/>
      <c r="J27" s="259"/>
      <c r="K27" s="259"/>
      <c r="L27" s="259"/>
      <c r="M27" s="259"/>
      <c r="N27" s="259"/>
      <c r="O27" s="73">
        <v>0</v>
      </c>
    </row>
    <row r="28" spans="1:15" ht="18.75" hidden="1" thickBot="1">
      <c r="A28" s="121" t="s">
        <v>129</v>
      </c>
      <c r="B28" s="258"/>
      <c r="C28" s="259"/>
      <c r="D28" s="259"/>
      <c r="E28" s="259"/>
      <c r="F28" s="73">
        <v>0</v>
      </c>
      <c r="H28" s="122" t="s">
        <v>129</v>
      </c>
      <c r="I28" s="258"/>
      <c r="J28" s="259"/>
      <c r="K28" s="259"/>
      <c r="L28" s="259"/>
      <c r="M28" s="259"/>
      <c r="N28" s="259"/>
      <c r="O28" s="73">
        <v>0</v>
      </c>
    </row>
    <row r="29" spans="1:15" ht="18.75" hidden="1" thickBot="1">
      <c r="A29" s="121" t="s">
        <v>129</v>
      </c>
      <c r="B29" s="258"/>
      <c r="C29" s="259"/>
      <c r="D29" s="259"/>
      <c r="E29" s="259"/>
      <c r="F29" s="73">
        <v>0</v>
      </c>
      <c r="H29" s="122" t="s">
        <v>129</v>
      </c>
      <c r="I29" s="258"/>
      <c r="J29" s="259"/>
      <c r="K29" s="259"/>
      <c r="L29" s="259"/>
      <c r="M29" s="259"/>
      <c r="N29" s="259"/>
      <c r="O29" s="73">
        <v>0</v>
      </c>
    </row>
    <row r="30" spans="1:15" ht="18.75" hidden="1" thickBot="1">
      <c r="A30" s="121" t="s">
        <v>129</v>
      </c>
      <c r="B30" s="123"/>
      <c r="C30" s="124"/>
      <c r="D30" s="124"/>
      <c r="E30" s="124"/>
      <c r="F30" s="73">
        <v>0</v>
      </c>
      <c r="H30" s="122" t="s">
        <v>129</v>
      </c>
      <c r="I30" s="258"/>
      <c r="J30" s="259"/>
      <c r="K30" s="259"/>
      <c r="L30" s="259"/>
      <c r="M30" s="259"/>
      <c r="N30" s="259"/>
      <c r="O30" s="73">
        <v>0</v>
      </c>
    </row>
    <row r="31" spans="1:15" ht="17.25" customHeight="1">
      <c r="A31" s="125"/>
      <c r="B31" s="301" t="s">
        <v>199</v>
      </c>
      <c r="C31" s="302"/>
      <c r="D31" s="302"/>
      <c r="E31" s="303"/>
      <c r="F31" s="126"/>
      <c r="H31" s="127"/>
      <c r="I31" s="260" t="s">
        <v>199</v>
      </c>
      <c r="J31" s="261"/>
      <c r="K31" s="261"/>
      <c r="L31" s="261"/>
      <c r="M31" s="261"/>
      <c r="N31" s="262"/>
      <c r="O31" s="128"/>
    </row>
    <row r="32" spans="1:15" ht="12.75" customHeight="1">
      <c r="A32" s="129" t="s">
        <v>200</v>
      </c>
      <c r="B32" s="287" t="s">
        <v>201</v>
      </c>
      <c r="C32" s="288"/>
      <c r="D32" s="288"/>
      <c r="E32" s="289"/>
      <c r="F32" s="130"/>
      <c r="H32" s="129" t="s">
        <v>202</v>
      </c>
      <c r="I32" s="290" t="s">
        <v>201</v>
      </c>
      <c r="J32" s="286"/>
      <c r="K32" s="286"/>
      <c r="L32" s="286"/>
      <c r="M32" s="286"/>
      <c r="N32" s="286"/>
      <c r="O32" s="131"/>
    </row>
    <row r="33" spans="1:15" ht="12.75" customHeight="1">
      <c r="A33" s="129" t="s">
        <v>203</v>
      </c>
      <c r="B33" s="287" t="s">
        <v>204</v>
      </c>
      <c r="C33" s="288"/>
      <c r="D33" s="288"/>
      <c r="E33" s="289"/>
      <c r="F33" s="130"/>
      <c r="H33" s="129" t="s">
        <v>205</v>
      </c>
      <c r="I33" s="290" t="s">
        <v>204</v>
      </c>
      <c r="J33" s="286"/>
      <c r="K33" s="286"/>
      <c r="L33" s="286"/>
      <c r="M33" s="286"/>
      <c r="N33" s="286"/>
      <c r="O33" s="131"/>
    </row>
    <row r="34" spans="1:15" ht="12.75" customHeight="1">
      <c r="A34" s="125"/>
      <c r="B34" s="282" t="s">
        <v>206</v>
      </c>
      <c r="C34" s="283"/>
      <c r="D34" s="283"/>
      <c r="E34" s="284"/>
      <c r="F34" s="132"/>
      <c r="H34" s="125"/>
      <c r="I34" s="253" t="s">
        <v>206</v>
      </c>
      <c r="J34" s="285"/>
      <c r="K34" s="285"/>
      <c r="L34" s="285"/>
      <c r="M34" s="285"/>
      <c r="N34" s="286"/>
      <c r="O34" s="133"/>
    </row>
    <row r="35" spans="1:15">
      <c r="A35" s="125"/>
      <c r="B35" s="282" t="s">
        <v>207</v>
      </c>
      <c r="C35" s="283"/>
      <c r="D35" s="283"/>
      <c r="E35" s="284"/>
      <c r="F35" s="134"/>
      <c r="H35" s="125"/>
      <c r="I35" s="300" t="s">
        <v>207</v>
      </c>
      <c r="J35" s="286"/>
      <c r="K35" s="286"/>
      <c r="L35" s="286"/>
      <c r="M35" s="286"/>
      <c r="N35" s="286"/>
      <c r="O35" s="135"/>
    </row>
    <row r="36" spans="1:15" ht="12.75" customHeight="1">
      <c r="A36" s="136" t="s">
        <v>208</v>
      </c>
      <c r="B36" s="287" t="s">
        <v>201</v>
      </c>
      <c r="C36" s="288"/>
      <c r="D36" s="288"/>
      <c r="E36" s="289"/>
      <c r="F36" s="130"/>
      <c r="H36" s="136" t="s">
        <v>209</v>
      </c>
      <c r="I36" s="290" t="s">
        <v>201</v>
      </c>
      <c r="J36" s="286"/>
      <c r="K36" s="286"/>
      <c r="L36" s="286"/>
      <c r="M36" s="286"/>
      <c r="N36" s="286"/>
      <c r="O36" s="131"/>
    </row>
    <row r="37" spans="1:15" ht="12.75" customHeight="1">
      <c r="A37" s="136" t="s">
        <v>210</v>
      </c>
      <c r="B37" s="287" t="s">
        <v>204</v>
      </c>
      <c r="C37" s="288"/>
      <c r="D37" s="288"/>
      <c r="E37" s="289"/>
      <c r="F37" s="130"/>
      <c r="H37" s="136" t="s">
        <v>211</v>
      </c>
      <c r="I37" s="290" t="s">
        <v>204</v>
      </c>
      <c r="J37" s="286"/>
      <c r="K37" s="286"/>
      <c r="L37" s="286"/>
      <c r="M37" s="286"/>
      <c r="N37" s="286"/>
      <c r="O37" s="131"/>
    </row>
    <row r="38" spans="1:15" ht="12.75" customHeight="1">
      <c r="A38" s="137"/>
      <c r="B38" s="282" t="s">
        <v>212</v>
      </c>
      <c r="C38" s="283"/>
      <c r="D38" s="283"/>
      <c r="E38" s="284"/>
      <c r="F38" s="135"/>
      <c r="H38" s="137"/>
      <c r="I38" s="300" t="s">
        <v>212</v>
      </c>
      <c r="J38" s="286"/>
      <c r="K38" s="286"/>
      <c r="L38" s="286"/>
      <c r="M38" s="286"/>
      <c r="N38" s="286"/>
      <c r="O38" s="135"/>
    </row>
    <row r="39" spans="1:15" ht="12.75" customHeight="1">
      <c r="A39" s="136" t="s">
        <v>213</v>
      </c>
      <c r="B39" s="287" t="s">
        <v>201</v>
      </c>
      <c r="C39" s="288"/>
      <c r="D39" s="288"/>
      <c r="E39" s="289"/>
      <c r="F39" s="130">
        <v>845</v>
      </c>
      <c r="H39" s="136" t="s">
        <v>214</v>
      </c>
      <c r="I39" s="290" t="s">
        <v>201</v>
      </c>
      <c r="J39" s="286"/>
      <c r="K39" s="286"/>
      <c r="L39" s="286"/>
      <c r="M39" s="286"/>
      <c r="N39" s="286"/>
      <c r="O39" s="131">
        <v>163</v>
      </c>
    </row>
    <row r="40" spans="1:15" ht="12.75" customHeight="1">
      <c r="A40" s="136" t="s">
        <v>215</v>
      </c>
      <c r="B40" s="287" t="s">
        <v>204</v>
      </c>
      <c r="C40" s="288"/>
      <c r="D40" s="288"/>
      <c r="E40" s="289"/>
      <c r="F40" s="130"/>
      <c r="H40" s="136" t="s">
        <v>216</v>
      </c>
      <c r="I40" s="290" t="s">
        <v>204</v>
      </c>
      <c r="J40" s="286"/>
      <c r="K40" s="286"/>
      <c r="L40" s="286"/>
      <c r="M40" s="286"/>
      <c r="N40" s="286"/>
      <c r="O40" s="131"/>
    </row>
    <row r="41" spans="1:15" ht="12.75" customHeight="1">
      <c r="A41" s="137"/>
      <c r="B41" s="282" t="s">
        <v>217</v>
      </c>
      <c r="C41" s="283"/>
      <c r="D41" s="283"/>
      <c r="E41" s="284"/>
      <c r="F41" s="135"/>
      <c r="H41" s="137"/>
      <c r="I41" s="300" t="s">
        <v>217</v>
      </c>
      <c r="J41" s="286"/>
      <c r="K41" s="286"/>
      <c r="L41" s="286"/>
      <c r="M41" s="286"/>
      <c r="N41" s="286"/>
      <c r="O41" s="135"/>
    </row>
    <row r="42" spans="1:15" ht="12.75" customHeight="1">
      <c r="A42" s="136" t="s">
        <v>218</v>
      </c>
      <c r="B42" s="287" t="s">
        <v>201</v>
      </c>
      <c r="C42" s="288"/>
      <c r="D42" s="288"/>
      <c r="E42" s="289"/>
      <c r="F42" s="130">
        <v>10655</v>
      </c>
      <c r="H42" s="136" t="s">
        <v>219</v>
      </c>
      <c r="I42" s="290" t="s">
        <v>201</v>
      </c>
      <c r="J42" s="286"/>
      <c r="K42" s="286"/>
      <c r="L42" s="286"/>
      <c r="M42" s="286"/>
      <c r="N42" s="286"/>
      <c r="O42" s="131">
        <v>158</v>
      </c>
    </row>
    <row r="43" spans="1:15" ht="12.75" customHeight="1">
      <c r="A43" s="136" t="s">
        <v>220</v>
      </c>
      <c r="B43" s="287" t="s">
        <v>204</v>
      </c>
      <c r="C43" s="288"/>
      <c r="D43" s="288"/>
      <c r="E43" s="289"/>
      <c r="F43" s="130"/>
      <c r="H43" s="136" t="s">
        <v>221</v>
      </c>
      <c r="I43" s="290" t="s">
        <v>204</v>
      </c>
      <c r="J43" s="286"/>
      <c r="K43" s="286"/>
      <c r="L43" s="286"/>
      <c r="M43" s="286"/>
      <c r="N43" s="286"/>
      <c r="O43" s="131"/>
    </row>
    <row r="44" spans="1:15" ht="12.75" customHeight="1">
      <c r="A44" s="137"/>
      <c r="B44" s="282" t="s">
        <v>222</v>
      </c>
      <c r="C44" s="283"/>
      <c r="D44" s="283"/>
      <c r="E44" s="284"/>
      <c r="F44" s="135"/>
      <c r="H44" s="137"/>
      <c r="I44" s="296" t="s">
        <v>222</v>
      </c>
      <c r="J44" s="299"/>
      <c r="K44" s="299"/>
      <c r="L44" s="299"/>
      <c r="M44" s="299"/>
      <c r="N44" s="299"/>
      <c r="O44" s="135"/>
    </row>
    <row r="45" spans="1:15" ht="12.75" customHeight="1">
      <c r="A45" s="136" t="s">
        <v>223</v>
      </c>
      <c r="B45" s="287" t="s">
        <v>201</v>
      </c>
      <c r="C45" s="288"/>
      <c r="D45" s="288"/>
      <c r="E45" s="289"/>
      <c r="F45" s="130"/>
      <c r="H45" s="136" t="s">
        <v>224</v>
      </c>
      <c r="I45" s="290" t="s">
        <v>201</v>
      </c>
      <c r="J45" s="286"/>
      <c r="K45" s="286"/>
      <c r="L45" s="286"/>
      <c r="M45" s="286"/>
      <c r="N45" s="286"/>
      <c r="O45" s="131"/>
    </row>
    <row r="46" spans="1:15" ht="12.75" customHeight="1">
      <c r="A46" s="136" t="s">
        <v>225</v>
      </c>
      <c r="B46" s="287" t="s">
        <v>204</v>
      </c>
      <c r="C46" s="288"/>
      <c r="D46" s="288"/>
      <c r="E46" s="289"/>
      <c r="F46" s="130"/>
      <c r="H46" s="136" t="s">
        <v>226</v>
      </c>
      <c r="I46" s="290" t="s">
        <v>204</v>
      </c>
      <c r="J46" s="285"/>
      <c r="K46" s="285"/>
      <c r="L46" s="285"/>
      <c r="M46" s="285"/>
      <c r="N46" s="285"/>
      <c r="O46" s="131"/>
    </row>
    <row r="47" spans="1:15" ht="12.75" customHeight="1">
      <c r="A47" s="136"/>
      <c r="B47" s="282" t="s">
        <v>227</v>
      </c>
      <c r="C47" s="283"/>
      <c r="D47" s="283"/>
      <c r="E47" s="284"/>
      <c r="F47" s="135"/>
      <c r="H47" s="136"/>
      <c r="I47" s="300" t="s">
        <v>227</v>
      </c>
      <c r="J47" s="286"/>
      <c r="K47" s="286"/>
      <c r="L47" s="286"/>
      <c r="M47" s="286"/>
      <c r="N47" s="286"/>
      <c r="O47" s="135"/>
    </row>
    <row r="48" spans="1:15" ht="12.75" customHeight="1">
      <c r="A48" s="136" t="s">
        <v>228</v>
      </c>
      <c r="B48" s="287" t="s">
        <v>201</v>
      </c>
      <c r="C48" s="288"/>
      <c r="D48" s="288"/>
      <c r="E48" s="289"/>
      <c r="F48" s="130"/>
      <c r="H48" s="136" t="s">
        <v>229</v>
      </c>
      <c r="I48" s="290" t="s">
        <v>201</v>
      </c>
      <c r="J48" s="286"/>
      <c r="K48" s="286"/>
      <c r="L48" s="286"/>
      <c r="M48" s="286"/>
      <c r="N48" s="286"/>
      <c r="O48" s="131"/>
    </row>
    <row r="49" spans="1:15" ht="12.75" customHeight="1">
      <c r="A49" s="136" t="s">
        <v>230</v>
      </c>
      <c r="B49" s="287" t="s">
        <v>204</v>
      </c>
      <c r="C49" s="288"/>
      <c r="D49" s="288"/>
      <c r="E49" s="289"/>
      <c r="F49" s="130"/>
      <c r="H49" s="136" t="s">
        <v>231</v>
      </c>
      <c r="I49" s="290" t="s">
        <v>204</v>
      </c>
      <c r="J49" s="285"/>
      <c r="K49" s="285"/>
      <c r="L49" s="285"/>
      <c r="M49" s="285"/>
      <c r="N49" s="285"/>
      <c r="O49" s="131"/>
    </row>
    <row r="50" spans="1:15" ht="12.75" customHeight="1">
      <c r="A50" s="136"/>
      <c r="B50" s="282" t="s">
        <v>232</v>
      </c>
      <c r="C50" s="283"/>
      <c r="D50" s="283"/>
      <c r="E50" s="284"/>
      <c r="F50" s="135"/>
      <c r="H50" s="136"/>
      <c r="I50" s="300" t="s">
        <v>232</v>
      </c>
      <c r="J50" s="286"/>
      <c r="K50" s="286"/>
      <c r="L50" s="286"/>
      <c r="M50" s="286"/>
      <c r="N50" s="286"/>
      <c r="O50" s="135"/>
    </row>
    <row r="51" spans="1:15" ht="12.75" customHeight="1">
      <c r="A51" s="138" t="s">
        <v>233</v>
      </c>
      <c r="B51" s="287" t="s">
        <v>201</v>
      </c>
      <c r="C51" s="288"/>
      <c r="D51" s="288"/>
      <c r="E51" s="289"/>
      <c r="F51" s="130"/>
      <c r="H51" s="138" t="s">
        <v>234</v>
      </c>
      <c r="I51" s="290" t="s">
        <v>201</v>
      </c>
      <c r="J51" s="285"/>
      <c r="K51" s="285"/>
      <c r="L51" s="285"/>
      <c r="M51" s="285"/>
      <c r="N51" s="285"/>
      <c r="O51" s="131"/>
    </row>
    <row r="52" spans="1:15" ht="12.75" customHeight="1">
      <c r="A52" s="138" t="s">
        <v>235</v>
      </c>
      <c r="B52" s="287" t="s">
        <v>204</v>
      </c>
      <c r="C52" s="288"/>
      <c r="D52" s="288"/>
      <c r="E52" s="289"/>
      <c r="F52" s="130"/>
      <c r="H52" s="138" t="s">
        <v>236</v>
      </c>
      <c r="I52" s="290" t="s">
        <v>204</v>
      </c>
      <c r="J52" s="285"/>
      <c r="K52" s="285"/>
      <c r="L52" s="285"/>
      <c r="M52" s="285"/>
      <c r="N52" s="285"/>
      <c r="O52" s="131"/>
    </row>
    <row r="53" spans="1:15">
      <c r="A53" s="137"/>
      <c r="B53" s="282" t="s">
        <v>237</v>
      </c>
      <c r="C53" s="283"/>
      <c r="D53" s="283"/>
      <c r="E53" s="284"/>
      <c r="F53" s="135"/>
      <c r="H53" s="137"/>
      <c r="I53" s="300" t="s">
        <v>237</v>
      </c>
      <c r="J53" s="286"/>
      <c r="K53" s="286"/>
      <c r="L53" s="286"/>
      <c r="M53" s="286"/>
      <c r="N53" s="286"/>
      <c r="O53" s="135"/>
    </row>
    <row r="54" spans="1:15" ht="12.75" customHeight="1">
      <c r="A54" s="138" t="s">
        <v>238</v>
      </c>
      <c r="B54" s="287" t="s">
        <v>201</v>
      </c>
      <c r="C54" s="288"/>
      <c r="D54" s="288"/>
      <c r="E54" s="289"/>
      <c r="F54" s="130">
        <v>224</v>
      </c>
      <c r="H54" s="138" t="s">
        <v>239</v>
      </c>
      <c r="I54" s="290" t="s">
        <v>201</v>
      </c>
      <c r="J54" s="286"/>
      <c r="K54" s="286"/>
      <c r="L54" s="286"/>
      <c r="M54" s="286"/>
      <c r="N54" s="286"/>
      <c r="O54" s="131"/>
    </row>
    <row r="55" spans="1:15" ht="12.75" customHeight="1">
      <c r="A55" s="138" t="s">
        <v>240</v>
      </c>
      <c r="B55" s="287" t="s">
        <v>204</v>
      </c>
      <c r="C55" s="288"/>
      <c r="D55" s="288"/>
      <c r="E55" s="289"/>
      <c r="F55" s="130"/>
      <c r="H55" s="138" t="s">
        <v>241</v>
      </c>
      <c r="I55" s="290" t="s">
        <v>204</v>
      </c>
      <c r="J55" s="285"/>
      <c r="K55" s="285"/>
      <c r="L55" s="285"/>
      <c r="M55" s="285"/>
      <c r="N55" s="285"/>
      <c r="O55" s="131"/>
    </row>
    <row r="56" spans="1:15" ht="12.75" customHeight="1">
      <c r="A56" s="137"/>
      <c r="B56" s="282" t="s">
        <v>242</v>
      </c>
      <c r="C56" s="283"/>
      <c r="D56" s="283"/>
      <c r="E56" s="284"/>
      <c r="F56" s="135"/>
      <c r="H56" s="137"/>
      <c r="I56" s="300" t="s">
        <v>242</v>
      </c>
      <c r="J56" s="286"/>
      <c r="K56" s="286"/>
      <c r="L56" s="286"/>
      <c r="M56" s="286"/>
      <c r="N56" s="286"/>
      <c r="O56" s="135"/>
    </row>
    <row r="57" spans="1:15" ht="12.75" customHeight="1">
      <c r="A57" s="138" t="s">
        <v>243</v>
      </c>
      <c r="B57" s="287" t="s">
        <v>201</v>
      </c>
      <c r="C57" s="288"/>
      <c r="D57" s="288"/>
      <c r="E57" s="289"/>
      <c r="F57" s="130">
        <f>1960-F54</f>
        <v>1736</v>
      </c>
      <c r="H57" s="138" t="s">
        <v>244</v>
      </c>
      <c r="I57" s="290" t="s">
        <v>201</v>
      </c>
      <c r="J57" s="286"/>
      <c r="K57" s="286"/>
      <c r="L57" s="286"/>
      <c r="M57" s="286"/>
      <c r="N57" s="286"/>
      <c r="O57" s="131"/>
    </row>
    <row r="58" spans="1:15" ht="12.75" customHeight="1">
      <c r="A58" s="138" t="s">
        <v>245</v>
      </c>
      <c r="B58" s="287" t="s">
        <v>204</v>
      </c>
      <c r="C58" s="288"/>
      <c r="D58" s="288"/>
      <c r="E58" s="289"/>
      <c r="F58" s="130"/>
      <c r="H58" s="138" t="s">
        <v>246</v>
      </c>
      <c r="I58" s="290" t="s">
        <v>204</v>
      </c>
      <c r="J58" s="286"/>
      <c r="K58" s="286"/>
      <c r="L58" s="286"/>
      <c r="M58" s="286"/>
      <c r="N58" s="286"/>
      <c r="O58" s="131"/>
    </row>
    <row r="59" spans="1:15" ht="12.75" customHeight="1">
      <c r="A59" s="136"/>
      <c r="B59" s="282" t="s">
        <v>247</v>
      </c>
      <c r="C59" s="283"/>
      <c r="D59" s="283"/>
      <c r="E59" s="284"/>
      <c r="F59" s="139"/>
      <c r="H59" s="136"/>
      <c r="I59" s="296" t="s">
        <v>247</v>
      </c>
      <c r="J59" s="297"/>
      <c r="K59" s="297"/>
      <c r="L59" s="297"/>
      <c r="M59" s="297"/>
      <c r="N59" s="297"/>
      <c r="O59" s="139"/>
    </row>
    <row r="60" spans="1:15" ht="12.75" customHeight="1">
      <c r="A60" s="138" t="s">
        <v>248</v>
      </c>
      <c r="B60" s="287" t="s">
        <v>201</v>
      </c>
      <c r="C60" s="288"/>
      <c r="D60" s="288"/>
      <c r="E60" s="289"/>
      <c r="F60" s="130"/>
      <c r="H60" s="138" t="s">
        <v>249</v>
      </c>
      <c r="I60" s="298" t="s">
        <v>201</v>
      </c>
      <c r="J60" s="299"/>
      <c r="K60" s="299"/>
      <c r="L60" s="299"/>
      <c r="M60" s="299"/>
      <c r="N60" s="299"/>
      <c r="O60" s="131"/>
    </row>
    <row r="61" spans="1:15" ht="12.75" customHeight="1">
      <c r="A61" s="138" t="s">
        <v>250</v>
      </c>
      <c r="B61" s="287" t="s">
        <v>204</v>
      </c>
      <c r="C61" s="288"/>
      <c r="D61" s="288"/>
      <c r="E61" s="289"/>
      <c r="F61" s="130"/>
      <c r="H61" s="138" t="s">
        <v>251</v>
      </c>
      <c r="I61" s="298" t="s">
        <v>204</v>
      </c>
      <c r="J61" s="299"/>
      <c r="K61" s="299"/>
      <c r="L61" s="299"/>
      <c r="M61" s="299"/>
      <c r="N61" s="299"/>
      <c r="O61" s="131"/>
    </row>
    <row r="62" spans="1:15" ht="12.75" customHeight="1">
      <c r="A62" s="137"/>
      <c r="B62" s="282" t="s">
        <v>252</v>
      </c>
      <c r="C62" s="283"/>
      <c r="D62" s="283"/>
      <c r="E62" s="284"/>
      <c r="F62" s="133"/>
      <c r="H62" s="137"/>
      <c r="I62" s="253" t="s">
        <v>252</v>
      </c>
      <c r="J62" s="285"/>
      <c r="K62" s="285"/>
      <c r="L62" s="285"/>
      <c r="M62" s="285"/>
      <c r="N62" s="286"/>
      <c r="O62" s="133"/>
    </row>
    <row r="63" spans="1:15" ht="12.75" customHeight="1">
      <c r="A63" s="136" t="s">
        <v>253</v>
      </c>
      <c r="B63" s="287" t="s">
        <v>201</v>
      </c>
      <c r="C63" s="288"/>
      <c r="D63" s="288"/>
      <c r="E63" s="289"/>
      <c r="F63" s="130">
        <v>26556</v>
      </c>
      <c r="H63" s="136" t="s">
        <v>254</v>
      </c>
      <c r="I63" s="290" t="s">
        <v>201</v>
      </c>
      <c r="J63" s="286"/>
      <c r="K63" s="286"/>
      <c r="L63" s="286"/>
      <c r="M63" s="286"/>
      <c r="N63" s="286"/>
      <c r="O63" s="131">
        <v>1035</v>
      </c>
    </row>
    <row r="64" spans="1:15" ht="13.5" customHeight="1" thickBot="1">
      <c r="A64" s="140" t="s">
        <v>255</v>
      </c>
      <c r="B64" s="291" t="s">
        <v>204</v>
      </c>
      <c r="C64" s="292"/>
      <c r="D64" s="292"/>
      <c r="E64" s="293"/>
      <c r="F64" s="141"/>
      <c r="H64" s="140" t="s">
        <v>256</v>
      </c>
      <c r="I64" s="294" t="s">
        <v>204</v>
      </c>
      <c r="J64" s="295"/>
      <c r="K64" s="295"/>
      <c r="L64" s="295"/>
      <c r="M64" s="295"/>
      <c r="N64" s="295"/>
      <c r="O64" s="142"/>
    </row>
    <row r="65" spans="1:15" ht="17.25" customHeight="1">
      <c r="A65" s="143"/>
      <c r="B65" s="144"/>
      <c r="C65" s="145"/>
      <c r="D65" s="145"/>
      <c r="E65" s="145"/>
      <c r="G65" s="145"/>
      <c r="H65" s="143"/>
      <c r="I65" s="144"/>
      <c r="J65" s="145"/>
      <c r="K65" s="145"/>
      <c r="L65" s="145"/>
      <c r="M65" s="145"/>
      <c r="N65" s="145"/>
      <c r="O65" s="145"/>
    </row>
    <row r="66" spans="1:15" ht="17.25" customHeight="1">
      <c r="A66" s="266" t="s">
        <v>186</v>
      </c>
      <c r="B66" s="266"/>
      <c r="C66" s="266"/>
      <c r="D66" s="266"/>
      <c r="E66" s="266"/>
      <c r="F66" s="266"/>
      <c r="G66" s="266"/>
      <c r="H66" s="266"/>
      <c r="I66" s="266"/>
      <c r="J66" s="266"/>
      <c r="K66" s="266"/>
      <c r="L66" s="266"/>
      <c r="M66" s="266"/>
      <c r="N66" s="266"/>
      <c r="O66" s="266"/>
    </row>
    <row r="67" spans="1:15" ht="15.75" customHeight="1" thickBot="1">
      <c r="A67" s="222"/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</row>
    <row r="68" spans="1:15" ht="15.75" thickBot="1">
      <c r="A68" s="267"/>
      <c r="B68" s="269" t="s">
        <v>17</v>
      </c>
      <c r="C68" s="270"/>
      <c r="D68" s="270"/>
      <c r="E68" s="270"/>
      <c r="F68" s="270"/>
      <c r="G68" s="270"/>
      <c r="H68" s="271"/>
      <c r="I68" s="91"/>
      <c r="J68" s="272" t="s">
        <v>18</v>
      </c>
      <c r="K68" s="273"/>
      <c r="L68" s="273"/>
      <c r="M68" s="273"/>
      <c r="N68" s="273"/>
      <c r="O68" s="274"/>
    </row>
    <row r="69" spans="1:15" ht="7.5" customHeight="1">
      <c r="A69" s="267"/>
      <c r="B69" s="275"/>
      <c r="C69" s="276"/>
      <c r="D69" s="276"/>
      <c r="E69" s="276"/>
      <c r="F69" s="276"/>
      <c r="G69" s="276"/>
      <c r="H69" s="277"/>
      <c r="I69" s="50"/>
      <c r="J69" s="66"/>
      <c r="K69" s="67"/>
      <c r="L69" s="67"/>
      <c r="M69" s="67"/>
      <c r="N69" s="67"/>
      <c r="O69" s="68"/>
    </row>
    <row r="70" spans="1:15" ht="17.25" customHeight="1" thickBot="1">
      <c r="A70" s="267"/>
      <c r="B70" s="93" t="s">
        <v>19</v>
      </c>
      <c r="C70" s="94" t="s">
        <v>20</v>
      </c>
      <c r="D70" s="95"/>
      <c r="E70" s="177" t="s">
        <v>21</v>
      </c>
      <c r="F70" s="177"/>
      <c r="G70" s="96" t="str">
        <f>[1]Info!$B$2</f>
        <v>920</v>
      </c>
      <c r="H70" s="14"/>
      <c r="I70" s="50"/>
      <c r="J70" s="213" t="s">
        <v>22</v>
      </c>
      <c r="K70" s="177"/>
      <c r="L70" s="177"/>
      <c r="M70" s="91"/>
      <c r="N70" s="96" t="str">
        <f>[1]Info!$B$3</f>
        <v>2013</v>
      </c>
      <c r="O70" s="14"/>
    </row>
    <row r="71" spans="1:15" ht="7.5" customHeight="1" thickBot="1">
      <c r="A71" s="267"/>
      <c r="B71" s="278"/>
      <c r="C71" s="279"/>
      <c r="D71" s="279"/>
      <c r="E71" s="279"/>
      <c r="F71" s="279"/>
      <c r="G71" s="279"/>
      <c r="H71" s="280"/>
      <c r="I71" s="50"/>
      <c r="J71" s="69"/>
      <c r="K71" s="70"/>
      <c r="L71" s="70"/>
      <c r="M71" s="70"/>
      <c r="N71" s="70"/>
      <c r="O71" s="71"/>
    </row>
    <row r="72" spans="1:15" ht="12" customHeight="1" thickBot="1">
      <c r="A72" s="268"/>
      <c r="B72" s="281"/>
      <c r="C72" s="281"/>
      <c r="D72" s="281"/>
      <c r="E72" s="281"/>
      <c r="F72" s="281"/>
      <c r="G72" s="281"/>
      <c r="H72" s="281"/>
      <c r="I72" s="281"/>
      <c r="J72" s="281"/>
      <c r="K72" s="281"/>
      <c r="L72" s="281"/>
      <c r="M72" s="281"/>
      <c r="N72" s="281"/>
      <c r="O72" s="281"/>
    </row>
    <row r="73" spans="1:15" ht="16.5" thickBot="1">
      <c r="A73" s="146"/>
      <c r="B73" s="247" t="s">
        <v>257</v>
      </c>
      <c r="C73" s="248"/>
      <c r="D73" s="248"/>
      <c r="E73" s="248"/>
      <c r="F73" s="249"/>
      <c r="H73" s="146"/>
      <c r="I73" s="263" t="s">
        <v>258</v>
      </c>
      <c r="J73" s="264"/>
      <c r="K73" s="264"/>
      <c r="L73" s="264"/>
      <c r="M73" s="264"/>
      <c r="N73" s="264"/>
      <c r="O73" s="265"/>
    </row>
    <row r="74" spans="1:15" ht="16.5" hidden="1" thickBot="1">
      <c r="A74" s="62" t="s">
        <v>187</v>
      </c>
      <c r="B74" s="258"/>
      <c r="C74" s="259"/>
      <c r="D74" s="259"/>
      <c r="E74" s="259"/>
      <c r="F74" s="119" t="s">
        <v>198</v>
      </c>
      <c r="H74" s="62" t="s">
        <v>187</v>
      </c>
      <c r="I74" s="258"/>
      <c r="J74" s="259"/>
      <c r="K74" s="259"/>
      <c r="L74" s="259"/>
      <c r="M74" s="259"/>
      <c r="N74" s="259"/>
      <c r="O74" s="119" t="s">
        <v>198</v>
      </c>
    </row>
    <row r="75" spans="1:15" ht="18.75" hidden="1" thickBot="1">
      <c r="A75" s="121" t="s">
        <v>129</v>
      </c>
      <c r="B75" s="258"/>
      <c r="C75" s="259"/>
      <c r="D75" s="259"/>
      <c r="E75" s="259"/>
      <c r="F75" s="73">
        <v>0</v>
      </c>
      <c r="H75" s="122" t="s">
        <v>129</v>
      </c>
      <c r="I75" s="258"/>
      <c r="J75" s="259"/>
      <c r="K75" s="259"/>
      <c r="L75" s="259"/>
      <c r="M75" s="259"/>
      <c r="N75" s="259"/>
      <c r="O75" s="73">
        <v>0</v>
      </c>
    </row>
    <row r="76" spans="1:15" ht="18.75" hidden="1" thickBot="1">
      <c r="A76" s="121" t="s">
        <v>129</v>
      </c>
      <c r="B76" s="258"/>
      <c r="C76" s="259"/>
      <c r="D76" s="259"/>
      <c r="E76" s="259"/>
      <c r="F76" s="73">
        <v>0</v>
      </c>
      <c r="H76" s="122" t="s">
        <v>129</v>
      </c>
      <c r="I76" s="258"/>
      <c r="J76" s="259"/>
      <c r="K76" s="259"/>
      <c r="L76" s="259"/>
      <c r="M76" s="259"/>
      <c r="N76" s="259"/>
      <c r="O76" s="73">
        <v>0</v>
      </c>
    </row>
    <row r="77" spans="1:15" ht="18.75" hidden="1" thickBot="1">
      <c r="A77" s="121" t="s">
        <v>129</v>
      </c>
      <c r="B77" s="258"/>
      <c r="C77" s="259"/>
      <c r="D77" s="259"/>
      <c r="E77" s="259"/>
      <c r="F77" s="73">
        <v>0</v>
      </c>
      <c r="H77" s="122" t="s">
        <v>129</v>
      </c>
      <c r="I77" s="258"/>
      <c r="J77" s="259"/>
      <c r="K77" s="259"/>
      <c r="L77" s="259"/>
      <c r="M77" s="259"/>
      <c r="N77" s="259"/>
      <c r="O77" s="73">
        <v>0</v>
      </c>
    </row>
    <row r="78" spans="1:15" ht="18.75" hidden="1" thickBot="1">
      <c r="A78" s="121" t="s">
        <v>129</v>
      </c>
      <c r="B78" s="123"/>
      <c r="C78" s="124"/>
      <c r="D78" s="124"/>
      <c r="E78" s="124"/>
      <c r="F78" s="73">
        <v>0</v>
      </c>
      <c r="H78" s="122" t="s">
        <v>129</v>
      </c>
      <c r="I78" s="258"/>
      <c r="J78" s="259"/>
      <c r="K78" s="259"/>
      <c r="L78" s="259"/>
      <c r="M78" s="259"/>
      <c r="N78" s="259"/>
      <c r="O78" s="73">
        <v>0</v>
      </c>
    </row>
    <row r="79" spans="1:15" ht="27" customHeight="1">
      <c r="A79" s="147" t="s">
        <v>259</v>
      </c>
      <c r="B79" s="250" t="s">
        <v>260</v>
      </c>
      <c r="C79" s="251"/>
      <c r="D79" s="251"/>
      <c r="E79" s="252"/>
      <c r="F79" s="148"/>
      <c r="H79" s="149"/>
      <c r="I79" s="260" t="s">
        <v>261</v>
      </c>
      <c r="J79" s="261"/>
      <c r="K79" s="261"/>
      <c r="L79" s="261"/>
      <c r="M79" s="261"/>
      <c r="N79" s="262"/>
      <c r="O79" s="128"/>
    </row>
    <row r="80" spans="1:15" ht="16.149999999999999" customHeight="1">
      <c r="A80" s="129" t="s">
        <v>262</v>
      </c>
      <c r="B80" s="241" t="s">
        <v>263</v>
      </c>
      <c r="C80" s="242"/>
      <c r="D80" s="242"/>
      <c r="E80" s="243"/>
      <c r="F80" s="150"/>
      <c r="H80" s="129" t="s">
        <v>264</v>
      </c>
      <c r="I80" s="236" t="s">
        <v>265</v>
      </c>
      <c r="J80" s="237"/>
      <c r="K80" s="237"/>
      <c r="L80" s="237"/>
      <c r="M80" s="237"/>
      <c r="N80" s="237"/>
      <c r="O80" s="131"/>
    </row>
    <row r="81" spans="1:15" ht="19.899999999999999" customHeight="1" thickBot="1">
      <c r="A81" s="151" t="s">
        <v>266</v>
      </c>
      <c r="B81" s="255" t="s">
        <v>267</v>
      </c>
      <c r="C81" s="256"/>
      <c r="D81" s="256"/>
      <c r="E81" s="257"/>
      <c r="F81" s="152"/>
      <c r="H81" s="129" t="s">
        <v>268</v>
      </c>
      <c r="I81" s="236" t="s">
        <v>269</v>
      </c>
      <c r="J81" s="237"/>
      <c r="K81" s="237"/>
      <c r="L81" s="237"/>
      <c r="M81" s="237"/>
      <c r="N81" s="237"/>
      <c r="O81" s="131"/>
    </row>
    <row r="82" spans="1:15">
      <c r="A82" s="153"/>
      <c r="B82" s="154"/>
      <c r="C82" s="154"/>
      <c r="D82" s="154"/>
      <c r="E82" s="154"/>
      <c r="F82" s="155"/>
      <c r="H82" s="125" t="s">
        <v>270</v>
      </c>
      <c r="I82" s="236" t="s">
        <v>271</v>
      </c>
      <c r="J82" s="237"/>
      <c r="K82" s="237"/>
      <c r="L82" s="237"/>
      <c r="M82" s="237"/>
      <c r="N82" s="237"/>
      <c r="O82" s="131"/>
    </row>
    <row r="83" spans="1:15">
      <c r="H83" s="125" t="s">
        <v>272</v>
      </c>
      <c r="I83" s="236" t="s">
        <v>273</v>
      </c>
      <c r="J83" s="237"/>
      <c r="K83" s="237"/>
      <c r="L83" s="237"/>
      <c r="M83" s="237"/>
      <c r="N83" s="237"/>
      <c r="O83" s="131"/>
    </row>
    <row r="84" spans="1:15" ht="15" customHeight="1">
      <c r="A84" s="153"/>
      <c r="B84" s="154"/>
      <c r="C84" s="154"/>
      <c r="D84" s="154"/>
      <c r="E84" s="154"/>
      <c r="F84" s="155"/>
      <c r="H84" s="136" t="s">
        <v>274</v>
      </c>
      <c r="I84" s="236" t="s">
        <v>275</v>
      </c>
      <c r="J84" s="237"/>
      <c r="K84" s="237"/>
      <c r="L84" s="237"/>
      <c r="M84" s="237"/>
      <c r="N84" s="237"/>
      <c r="O84" s="131"/>
    </row>
    <row r="85" spans="1:15" ht="31.15" customHeight="1" thickBot="1">
      <c r="A85" s="143"/>
      <c r="B85" s="144"/>
      <c r="C85" s="145"/>
      <c r="D85" s="145"/>
      <c r="E85" s="145"/>
      <c r="F85" s="145"/>
      <c r="H85" s="136" t="s">
        <v>276</v>
      </c>
      <c r="I85" s="236" t="s">
        <v>277</v>
      </c>
      <c r="J85" s="237"/>
      <c r="K85" s="237"/>
      <c r="L85" s="237"/>
      <c r="M85" s="237"/>
      <c r="N85" s="237"/>
      <c r="O85" s="131"/>
    </row>
    <row r="86" spans="1:15" ht="33" customHeight="1" thickBot="1">
      <c r="A86" s="156"/>
      <c r="B86" s="247" t="s">
        <v>278</v>
      </c>
      <c r="C86" s="248"/>
      <c r="D86" s="248"/>
      <c r="E86" s="248"/>
      <c r="F86" s="249"/>
      <c r="H86" s="137" t="s">
        <v>279</v>
      </c>
      <c r="I86" s="236" t="s">
        <v>280</v>
      </c>
      <c r="J86" s="237"/>
      <c r="K86" s="237"/>
      <c r="L86" s="237"/>
      <c r="M86" s="237"/>
      <c r="N86" s="237"/>
      <c r="O86" s="131"/>
    </row>
    <row r="87" spans="1:15">
      <c r="A87" s="157" t="s">
        <v>281</v>
      </c>
      <c r="B87" s="250" t="s">
        <v>282</v>
      </c>
      <c r="C87" s="251"/>
      <c r="D87" s="251"/>
      <c r="E87" s="252"/>
      <c r="F87" s="158"/>
      <c r="H87" s="136"/>
      <c r="I87" s="253" t="s">
        <v>283</v>
      </c>
      <c r="J87" s="254"/>
      <c r="K87" s="254"/>
      <c r="L87" s="254"/>
      <c r="M87" s="254"/>
      <c r="N87" s="254"/>
      <c r="O87" s="135"/>
    </row>
    <row r="88" spans="1:15">
      <c r="A88" s="159" t="s">
        <v>284</v>
      </c>
      <c r="B88" s="241" t="s">
        <v>285</v>
      </c>
      <c r="C88" s="242"/>
      <c r="D88" s="242"/>
      <c r="E88" s="243"/>
      <c r="F88" s="160"/>
      <c r="H88" s="136" t="s">
        <v>286</v>
      </c>
      <c r="I88" s="236" t="s">
        <v>287</v>
      </c>
      <c r="J88" s="237"/>
      <c r="K88" s="237"/>
      <c r="L88" s="237"/>
      <c r="M88" s="237"/>
      <c r="N88" s="237"/>
      <c r="O88" s="131"/>
    </row>
    <row r="89" spans="1:15" ht="15.75" thickBot="1">
      <c r="A89" s="161" t="s">
        <v>288</v>
      </c>
      <c r="B89" s="244" t="s">
        <v>289</v>
      </c>
      <c r="C89" s="245"/>
      <c r="D89" s="245"/>
      <c r="E89" s="246"/>
      <c r="F89" s="162"/>
      <c r="H89" s="137" t="s">
        <v>290</v>
      </c>
      <c r="I89" s="236" t="s">
        <v>291</v>
      </c>
      <c r="J89" s="237"/>
      <c r="K89" s="237"/>
      <c r="L89" s="237"/>
      <c r="M89" s="237"/>
      <c r="N89" s="237"/>
      <c r="O89" s="131"/>
    </row>
    <row r="90" spans="1:15">
      <c r="A90" s="163"/>
      <c r="B90" s="164"/>
      <c r="C90" s="164"/>
      <c r="D90" s="164"/>
      <c r="E90" s="164"/>
      <c r="F90" s="165"/>
      <c r="H90" s="136" t="s">
        <v>292</v>
      </c>
      <c r="I90" s="236" t="s">
        <v>293</v>
      </c>
      <c r="J90" s="237"/>
      <c r="K90" s="237"/>
      <c r="L90" s="237"/>
      <c r="M90" s="237"/>
      <c r="N90" s="237"/>
      <c r="O90" s="131"/>
    </row>
    <row r="91" spans="1:15">
      <c r="H91" s="136" t="s">
        <v>294</v>
      </c>
      <c r="I91" s="236" t="s">
        <v>295</v>
      </c>
      <c r="J91" s="237"/>
      <c r="K91" s="237"/>
      <c r="L91" s="237"/>
      <c r="M91" s="237"/>
      <c r="N91" s="237"/>
      <c r="O91" s="131"/>
    </row>
    <row r="92" spans="1:15">
      <c r="A92" s="166"/>
      <c r="B92" s="235"/>
      <c r="C92" s="235"/>
      <c r="D92" s="235"/>
      <c r="E92" s="235"/>
      <c r="F92" s="235"/>
      <c r="G92" s="145"/>
      <c r="H92" s="137" t="s">
        <v>296</v>
      </c>
      <c r="I92" s="236" t="s">
        <v>297</v>
      </c>
      <c r="J92" s="237"/>
      <c r="K92" s="237"/>
      <c r="L92" s="237"/>
      <c r="M92" s="237"/>
      <c r="N92" s="237"/>
      <c r="O92" s="131"/>
    </row>
    <row r="93" spans="1:15">
      <c r="A93" s="143"/>
      <c r="F93" s="167"/>
      <c r="G93" s="145"/>
      <c r="H93" s="136" t="s">
        <v>298</v>
      </c>
      <c r="I93" s="236" t="s">
        <v>299</v>
      </c>
      <c r="J93" s="237"/>
      <c r="K93" s="237"/>
      <c r="L93" s="237"/>
      <c r="M93" s="237"/>
      <c r="N93" s="237"/>
      <c r="O93" s="131"/>
    </row>
    <row r="94" spans="1:15">
      <c r="A94" s="143"/>
      <c r="B94" s="168"/>
      <c r="F94" s="145"/>
      <c r="G94" s="145"/>
      <c r="H94" s="136" t="s">
        <v>300</v>
      </c>
      <c r="I94" s="236" t="s">
        <v>301</v>
      </c>
      <c r="J94" s="237"/>
      <c r="K94" s="237"/>
      <c r="L94" s="237"/>
      <c r="M94" s="237"/>
      <c r="N94" s="237"/>
      <c r="O94" s="131"/>
    </row>
    <row r="95" spans="1:15">
      <c r="A95" s="166"/>
      <c r="B95" s="144"/>
      <c r="F95" s="145"/>
      <c r="G95" s="145"/>
      <c r="H95" s="137" t="s">
        <v>302</v>
      </c>
      <c r="I95" s="236" t="s">
        <v>303</v>
      </c>
      <c r="J95" s="237"/>
      <c r="K95" s="237"/>
      <c r="L95" s="237"/>
      <c r="M95" s="237"/>
      <c r="N95" s="237"/>
      <c r="O95" s="131"/>
    </row>
    <row r="96" spans="1:15" ht="15.75" thickBot="1">
      <c r="A96" s="143"/>
      <c r="B96" s="235"/>
      <c r="C96" s="238"/>
      <c r="D96" s="238"/>
      <c r="E96" s="238"/>
      <c r="F96" s="238"/>
      <c r="G96" s="145"/>
      <c r="H96" s="169" t="s">
        <v>304</v>
      </c>
      <c r="I96" s="239" t="s">
        <v>305</v>
      </c>
      <c r="J96" s="240"/>
      <c r="K96" s="240"/>
      <c r="L96" s="240"/>
      <c r="M96" s="240"/>
      <c r="N96" s="240"/>
      <c r="O96" s="170"/>
    </row>
    <row r="97" spans="1:15" ht="15.75" thickBot="1">
      <c r="A97" s="143"/>
      <c r="B97" s="50"/>
      <c r="C97" s="50"/>
      <c r="D97" s="50"/>
      <c r="E97" s="50"/>
      <c r="F97" s="50"/>
      <c r="G97" s="145"/>
      <c r="H97" s="171" t="s">
        <v>306</v>
      </c>
      <c r="I97" s="231" t="s">
        <v>307</v>
      </c>
      <c r="J97" s="175"/>
      <c r="K97" s="175"/>
      <c r="L97" s="175"/>
      <c r="M97" s="175"/>
      <c r="N97" s="175"/>
      <c r="O97" s="172">
        <f>SUM(O80:O96)</f>
        <v>0</v>
      </c>
    </row>
    <row r="98" spans="1:15"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</row>
    <row r="99" spans="1:15"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</row>
    <row r="100" spans="1:15" ht="12.75" customHeight="1">
      <c r="B100" s="232" t="s">
        <v>113</v>
      </c>
      <c r="C100" s="232"/>
      <c r="D100" s="232"/>
      <c r="E100" s="232"/>
      <c r="F100" s="232"/>
      <c r="G100" s="50"/>
      <c r="H100" s="50"/>
      <c r="I100" s="50"/>
      <c r="J100" s="50"/>
      <c r="K100" s="50"/>
      <c r="L100" s="233" t="s">
        <v>308</v>
      </c>
      <c r="M100" s="233"/>
      <c r="N100" s="233"/>
      <c r="O100" s="50"/>
    </row>
    <row r="101" spans="1:15">
      <c r="B101" s="63"/>
      <c r="C101" s="63"/>
      <c r="D101" s="63"/>
      <c r="E101" s="50"/>
      <c r="F101" s="50"/>
      <c r="G101" s="50"/>
      <c r="H101" s="50"/>
      <c r="I101" s="50"/>
      <c r="J101" s="50"/>
      <c r="K101" s="50"/>
      <c r="L101" s="145"/>
      <c r="M101" s="145"/>
      <c r="N101" s="145"/>
      <c r="O101" s="50"/>
    </row>
    <row r="102" spans="1:15">
      <c r="B102" s="234"/>
      <c r="C102" s="234"/>
      <c r="D102" s="234"/>
      <c r="E102" s="234"/>
      <c r="F102" s="234"/>
      <c r="G102" s="50"/>
      <c r="H102" s="50"/>
      <c r="I102" s="50"/>
      <c r="J102" s="50"/>
      <c r="K102" s="50"/>
      <c r="L102" s="173"/>
      <c r="M102" s="173"/>
      <c r="N102" s="173"/>
      <c r="O102" s="50"/>
    </row>
    <row r="103" spans="1:15"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</row>
    <row r="104" spans="1:15"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</row>
    <row r="105" spans="1:15"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</row>
    <row r="106" spans="1:15"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</row>
    <row r="107" spans="1:15"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</row>
    <row r="108" spans="1:15"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</row>
    <row r="109" spans="1:15"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</row>
    <row r="110" spans="1:15"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</row>
    <row r="111" spans="1:15"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</row>
    <row r="112" spans="1:15"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</row>
    <row r="113" spans="2:15"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</row>
    <row r="114" spans="2:15"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</row>
    <row r="115" spans="2:15"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</row>
    <row r="116" spans="2:15"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</row>
    <row r="117" spans="2:15"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</row>
    <row r="118" spans="2:15"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</row>
    <row r="119" spans="2:15"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</row>
    <row r="120" spans="2:15"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</row>
    <row r="121" spans="2:15"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</row>
    <row r="122" spans="2:15"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</row>
    <row r="123" spans="2:15"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</row>
    <row r="124" spans="2:15"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</row>
    <row r="125" spans="2:15"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</row>
    <row r="126" spans="2:15"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</row>
    <row r="127" spans="2:15"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</row>
    <row r="128" spans="2:15"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</row>
    <row r="129" spans="2:15"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</row>
    <row r="130" spans="2:15"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</row>
    <row r="131" spans="2:15"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</row>
    <row r="132" spans="2:15"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</row>
    <row r="133" spans="2:15"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</row>
    <row r="134" spans="2:15"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</row>
    <row r="135" spans="2:15"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</row>
    <row r="136" spans="2:15"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</row>
    <row r="137" spans="2:15"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</row>
    <row r="138" spans="2:15"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</row>
    <row r="139" spans="2:15"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</row>
    <row r="140" spans="2:15"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</row>
    <row r="141" spans="2:15"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</row>
    <row r="142" spans="2:15"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</row>
    <row r="143" spans="2:15"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</row>
    <row r="144" spans="2:15"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</row>
    <row r="145" spans="2:15"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</row>
    <row r="146" spans="2:15"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</row>
    <row r="147" spans="2:15"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</row>
    <row r="148" spans="2:15"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</row>
    <row r="149" spans="2:15"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</row>
    <row r="150" spans="2:15"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</row>
    <row r="151" spans="2:15"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</row>
    <row r="152" spans="2:15"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</row>
    <row r="153" spans="2:15"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</row>
    <row r="154" spans="2:15"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</row>
    <row r="155" spans="2:15"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</row>
    <row r="156" spans="2:15"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</row>
    <row r="157" spans="2:15"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</row>
    <row r="158" spans="2:15"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</row>
    <row r="159" spans="2:15"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</row>
    <row r="160" spans="2:15"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</row>
    <row r="161" spans="2:15"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</row>
    <row r="162" spans="2:15">
      <c r="G162" s="50"/>
      <c r="H162" s="50"/>
      <c r="I162" s="50"/>
      <c r="J162" s="50"/>
      <c r="K162" s="50"/>
      <c r="L162" s="50"/>
      <c r="M162" s="50"/>
      <c r="N162" s="50"/>
      <c r="O162" s="50"/>
    </row>
  </sheetData>
  <mergeCells count="160">
    <mergeCell ref="A3:O3"/>
    <mergeCell ref="A4:O4"/>
    <mergeCell ref="A5:A10"/>
    <mergeCell ref="B5:H5"/>
    <mergeCell ref="I5:I8"/>
    <mergeCell ref="J5:O5"/>
    <mergeCell ref="B6:H6"/>
    <mergeCell ref="E7:F7"/>
    <mergeCell ref="J7:L7"/>
    <mergeCell ref="B8:H8"/>
    <mergeCell ref="B10:O10"/>
    <mergeCell ref="A11:A13"/>
    <mergeCell ref="B11:B13"/>
    <mergeCell ref="C11:D11"/>
    <mergeCell ref="E11:G11"/>
    <mergeCell ref="H11:H13"/>
    <mergeCell ref="I11:I13"/>
    <mergeCell ref="J11:J13"/>
    <mergeCell ref="K11:K13"/>
    <mergeCell ref="L11:L13"/>
    <mergeCell ref="A24:O24"/>
    <mergeCell ref="B25:F25"/>
    <mergeCell ref="I25:O25"/>
    <mergeCell ref="B26:E26"/>
    <mergeCell ref="I26:N26"/>
    <mergeCell ref="B27:E27"/>
    <mergeCell ref="I27:N27"/>
    <mergeCell ref="M11:M13"/>
    <mergeCell ref="N11:N13"/>
    <mergeCell ref="O11:O13"/>
    <mergeCell ref="C12:C13"/>
    <mergeCell ref="D12:D13"/>
    <mergeCell ref="E12:E13"/>
    <mergeCell ref="F12:F13"/>
    <mergeCell ref="G12:G13"/>
    <mergeCell ref="B32:E32"/>
    <mergeCell ref="I32:N32"/>
    <mergeCell ref="B33:E33"/>
    <mergeCell ref="I33:N33"/>
    <mergeCell ref="B34:E34"/>
    <mergeCell ref="I34:N34"/>
    <mergeCell ref="B28:E28"/>
    <mergeCell ref="I28:N28"/>
    <mergeCell ref="B29:E29"/>
    <mergeCell ref="I29:N29"/>
    <mergeCell ref="I30:N30"/>
    <mergeCell ref="B31:E31"/>
    <mergeCell ref="I31:N31"/>
    <mergeCell ref="B38:E38"/>
    <mergeCell ref="I38:N38"/>
    <mergeCell ref="B39:E39"/>
    <mergeCell ref="I39:N39"/>
    <mergeCell ref="B40:E40"/>
    <mergeCell ref="I40:N40"/>
    <mergeCell ref="B35:E35"/>
    <mergeCell ref="I35:N35"/>
    <mergeCell ref="B36:E36"/>
    <mergeCell ref="I36:N36"/>
    <mergeCell ref="B37:E37"/>
    <mergeCell ref="I37:N37"/>
    <mergeCell ref="B44:E44"/>
    <mergeCell ref="I44:N44"/>
    <mergeCell ref="B45:E45"/>
    <mergeCell ref="I45:N45"/>
    <mergeCell ref="B46:E46"/>
    <mergeCell ref="I46:N46"/>
    <mergeCell ref="B41:E41"/>
    <mergeCell ref="I41:N41"/>
    <mergeCell ref="B42:E42"/>
    <mergeCell ref="I42:N42"/>
    <mergeCell ref="B43:E43"/>
    <mergeCell ref="I43:N43"/>
    <mergeCell ref="B50:E50"/>
    <mergeCell ref="I50:N50"/>
    <mergeCell ref="B51:E51"/>
    <mergeCell ref="I51:N51"/>
    <mergeCell ref="B52:E52"/>
    <mergeCell ref="I52:N52"/>
    <mergeCell ref="B47:E47"/>
    <mergeCell ref="I47:N47"/>
    <mergeCell ref="B48:E48"/>
    <mergeCell ref="I48:N48"/>
    <mergeCell ref="B49:E49"/>
    <mergeCell ref="I49:N49"/>
    <mergeCell ref="B56:E56"/>
    <mergeCell ref="I56:N56"/>
    <mergeCell ref="B57:E57"/>
    <mergeCell ref="I57:N57"/>
    <mergeCell ref="B58:E58"/>
    <mergeCell ref="I58:N58"/>
    <mergeCell ref="B53:E53"/>
    <mergeCell ref="I53:N53"/>
    <mergeCell ref="B54:E54"/>
    <mergeCell ref="I54:N54"/>
    <mergeCell ref="B55:E55"/>
    <mergeCell ref="I55:N55"/>
    <mergeCell ref="B62:E62"/>
    <mergeCell ref="I62:N62"/>
    <mergeCell ref="B63:E63"/>
    <mergeCell ref="I63:N63"/>
    <mergeCell ref="B64:E64"/>
    <mergeCell ref="I64:N64"/>
    <mergeCell ref="B59:E59"/>
    <mergeCell ref="I59:N59"/>
    <mergeCell ref="B60:E60"/>
    <mergeCell ref="I60:N60"/>
    <mergeCell ref="B61:E61"/>
    <mergeCell ref="I61:N61"/>
    <mergeCell ref="B73:F73"/>
    <mergeCell ref="I73:O73"/>
    <mergeCell ref="B74:E74"/>
    <mergeCell ref="I74:N74"/>
    <mergeCell ref="B75:E75"/>
    <mergeCell ref="I75:N75"/>
    <mergeCell ref="A66:O66"/>
    <mergeCell ref="A67:O67"/>
    <mergeCell ref="A68:A72"/>
    <mergeCell ref="B68:H68"/>
    <mergeCell ref="J68:O68"/>
    <mergeCell ref="B69:H69"/>
    <mergeCell ref="E70:F70"/>
    <mergeCell ref="J70:L70"/>
    <mergeCell ref="B71:H71"/>
    <mergeCell ref="B72:O72"/>
    <mergeCell ref="B80:E80"/>
    <mergeCell ref="I80:N80"/>
    <mergeCell ref="B81:E81"/>
    <mergeCell ref="I81:N81"/>
    <mergeCell ref="I82:N82"/>
    <mergeCell ref="I83:N83"/>
    <mergeCell ref="B76:E76"/>
    <mergeCell ref="I76:N76"/>
    <mergeCell ref="B77:E77"/>
    <mergeCell ref="I77:N77"/>
    <mergeCell ref="I78:N78"/>
    <mergeCell ref="B79:E79"/>
    <mergeCell ref="I79:N79"/>
    <mergeCell ref="B88:E88"/>
    <mergeCell ref="I88:N88"/>
    <mergeCell ref="B89:E89"/>
    <mergeCell ref="I89:N89"/>
    <mergeCell ref="I90:N90"/>
    <mergeCell ref="I91:N91"/>
    <mergeCell ref="I84:N84"/>
    <mergeCell ref="I85:N85"/>
    <mergeCell ref="B86:F86"/>
    <mergeCell ref="I86:N86"/>
    <mergeCell ref="B87:E87"/>
    <mergeCell ref="I87:N87"/>
    <mergeCell ref="I97:N97"/>
    <mergeCell ref="B100:F100"/>
    <mergeCell ref="L100:N100"/>
    <mergeCell ref="B102:F102"/>
    <mergeCell ref="B92:F92"/>
    <mergeCell ref="I92:N92"/>
    <mergeCell ref="I93:N93"/>
    <mergeCell ref="I94:N94"/>
    <mergeCell ref="I95:N95"/>
    <mergeCell ref="B96:F96"/>
    <mergeCell ref="I96:N9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la</vt:lpstr>
      <vt:lpstr>allegati</vt:lpstr>
      <vt:lpstr>Foglio3</vt:lpstr>
    </vt:vector>
  </TitlesOfParts>
  <Company>Olidata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Professional SP 3 Italiano</dc:creator>
  <cp:lastModifiedBy>Xp Professional SP 3 Italiano</cp:lastModifiedBy>
  <dcterms:created xsi:type="dcterms:W3CDTF">2014-05-30T21:10:47Z</dcterms:created>
  <dcterms:modified xsi:type="dcterms:W3CDTF">2014-05-31T09:03:27Z</dcterms:modified>
</cp:coreProperties>
</file>